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Workspace/website/manual/"/>
    </mc:Choice>
  </mc:AlternateContent>
  <xr:revisionPtr revIDLastSave="0" documentId="13_ncr:1_{6DE727E3-5256-1841-8CAA-3DE0CF3B33CF}" xr6:coauthVersionLast="47" xr6:coauthVersionMax="47" xr10:uidLastSave="{00000000-0000-0000-0000-000000000000}"/>
  <bookViews>
    <workbookView xWindow="0" yWindow="760" windowWidth="30240" windowHeight="17640" activeTab="5"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job"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calculate_values!$A$96</definedName>
    <definedName name="_Toc79526105" localSheetId="1">calculate_values!$A$19</definedName>
    <definedName name="_Toc79526108" localSheetId="1">calculate_values!$A$22</definedName>
    <definedName name="_Toc79526117" localSheetId="1">calculate_values!#REF!</definedName>
    <definedName name="_Toc79526125" localSheetId="1">calculate_values!$A$60</definedName>
    <definedName name="AddDef" localSheetId="1">calculate_values!$B$91</definedName>
    <definedName name="AddExampleCode" localSheetId="1">calculate_values!$B$93</definedName>
    <definedName name="AddExampleDesc" localSheetId="1">calculate_values!$B$101</definedName>
    <definedName name="ADDMONTHSDef" localSheetId="1">calculate_values!$B$176</definedName>
    <definedName name="ADDMONTHSExampleDesc" localSheetId="1">calculate_values!#REF!</definedName>
    <definedName name="ADDMONTHSUse" localSheetId="1">calculate_values!$B$177</definedName>
    <definedName name="AddUse" localSheetId="1">calculate_values!$B$92</definedName>
    <definedName name="ANDANDDesc" localSheetId="1">calculate_values!$B$157</definedName>
    <definedName name="ANDANDExampleCode" localSheetId="1">calculate_values!$B$159</definedName>
    <definedName name="ANDANDExampleDesc" localSheetId="1">calculate_values!#REF!</definedName>
    <definedName name="ANDANDUse" localSheetId="1">calculate_values!$B$158</definedName>
    <definedName name="BankAccount" localSheetId="1">calculate_values!$B$315</definedName>
    <definedName name="BEGINS_use" localSheetId="1">calculate_values!$B$413</definedName>
    <definedName name="BEGINSDef" localSheetId="1">calculate_values!$B$412</definedName>
    <definedName name="BEGINSExampleCode" localSheetId="1">calculate_values!$B$414</definedName>
    <definedName name="BEGINSExampleDesc" localSheetId="1">calculate_values!#REF!</definedName>
    <definedName name="BLANKVALUEDef" localSheetId="1">calculate_values!$B$246</definedName>
    <definedName name="BLANKVALUEExample" localSheetId="1">calculate_values!#REF!</definedName>
    <definedName name="BLANKVALUEExampleDesc" localSheetId="1">calculate_values!$B$248</definedName>
    <definedName name="BLANKVALUEPaymentDueCode" localSheetId="1">calculate_values!#REF!</definedName>
    <definedName name="BLANKVALUEPaymentDueDesc" localSheetId="1">calculate_values!#REF!</definedName>
    <definedName name="BLANKVALUEUse" localSheetId="1">calculate_values!$B$247</definedName>
    <definedName name="CommissionMillionDesc" localSheetId="1">calculate_values!$B$153</definedName>
    <definedName name="ConcatenateDef" localSheetId="1">calculate_values!$B$170</definedName>
    <definedName name="ConcatenateUse" localSheetId="1">calculate_values!$B$171</definedName>
    <definedName name="CONTAINS_use" localSheetId="1">calculate_values!$B$254</definedName>
    <definedName name="CONTAINSDef" localSheetId="1">calculate_values!$B$253</definedName>
    <definedName name="CONTAINSExampleCode" localSheetId="1">calculate_values!#REF!</definedName>
    <definedName name="CONTAINSExampleDesc" localSheetId="1">calculate_values!$B$255</definedName>
    <definedName name="ContractApprovalProcessDesc" localSheetId="1">calculate_values!$B$515</definedName>
    <definedName name="DATEDef" localSheetId="1">calculate_values!$B$260</definedName>
    <definedName name="DATEUse" localSheetId="1">calculate_values!$B$261</definedName>
    <definedName name="DATEVALUEDef" localSheetId="1">calculate_values!$B$464</definedName>
    <definedName name="DATEVALUEUse" localSheetId="1">calculate_values!$B$465</definedName>
    <definedName name="db_no" localSheetId="1">calculate_values!#REF!</definedName>
    <definedName name="DivideDef" localSheetId="1">calculate_values!$B$109</definedName>
    <definedName name="DivideRevEmpExampleCode" localSheetId="1">calculate_values!$B$111</definedName>
    <definedName name="DivideRevEmpExampleDesc" localSheetId="1">calculate_values!#REF!</definedName>
    <definedName name="DivideUse" localSheetId="1">calculate_values!$B$110</definedName>
    <definedName name="EqualDef" localSheetId="1">calculate_values!$B$121</definedName>
    <definedName name="EqualUse" localSheetId="1">calculate_values!$B$122</definedName>
    <definedName name="ExpenseIDCode" localSheetId="1">calculate_values!$B$172</definedName>
    <definedName name="ExpenseIDDesc" localSheetId="1">calculate_values!#REF!</definedName>
    <definedName name="FormulaOperatorDef" localSheetId="2">formula_operators_and_functions!$B$29</definedName>
    <definedName name="FutureCloseDate" localSheetId="1">calculate_values!#REF!</definedName>
    <definedName name="GreaterThanDef" localSheetId="1">calculate_values!$B$139</definedName>
    <definedName name="GreaterThanEqual" localSheetId="1">calculate_values!$B$151</definedName>
    <definedName name="GreaterThanEqualUse" localSheetId="1">calculate_values!$B$152</definedName>
    <definedName name="GreaterThanUse" localSheetId="1">calculate_values!$B$140</definedName>
    <definedName name="IF_use" localSheetId="1">calculate_values!$B$274</definedName>
    <definedName name="IFDef" localSheetId="1">calculate_values!$B$273</definedName>
    <definedName name="IFOverduePaymentCode" localSheetId="1">calculate_values!#REF!</definedName>
    <definedName name="IFOverduePaymentDesc" localSheetId="1">calculate_values!#REF!</definedName>
    <definedName name="ISBLANKDef" localSheetId="1">calculate_values!$B$301</definedName>
    <definedName name="ISBLANKExampleCode" localSheetId="1">calculate_values!$B$303</definedName>
    <definedName name="ISBLANKExampleDesc" localSheetId="1">calculate_values!#REF!</definedName>
    <definedName name="ISBLANKUse" localSheetId="1">calculate_values!$B$302</definedName>
    <definedName name="ISNUMBERDef" localSheetId="1">calculate_values!$B$313</definedName>
    <definedName name="ISNUMBERUse" localSheetId="1">calculate_values!$B$314</definedName>
    <definedName name="LEFTDef" localSheetId="1">calculate_values!$B$332</definedName>
    <definedName name="LEFTUse" localSheetId="1">calculate_values!$B$333</definedName>
    <definedName name="LEN_use" localSheetId="1">calculate_values!$B$339</definedName>
    <definedName name="LENDef" localSheetId="1">calculate_values!$B$338</definedName>
    <definedName name="LessEqualDef" localSheetId="1">calculate_values!$B$145</definedName>
    <definedName name="LessEqualUse" localSheetId="1">calculate_values!$B$146</definedName>
    <definedName name="LessThanDef" localSheetId="1">calculate_values!$B$133</definedName>
    <definedName name="LessThanUse" localSheetId="1">calculate_values!$B$134</definedName>
    <definedName name="LOWERDef" localSheetId="1">calculate_values!$B$499</definedName>
    <definedName name="LOWERUse" localSheetId="1">calculate_values!$B$500</definedName>
    <definedName name="MultiplyDef" localSheetId="1">calculate_values!$B$103</definedName>
    <definedName name="MultiplyExampleCode" localSheetId="1">calculate_values!$B$105</definedName>
    <definedName name="MultiplyExampleDesc" localSheetId="1">calculate_values!#REF!</definedName>
    <definedName name="MultiplyUse" localSheetId="1">calculate_values!$B$104</definedName>
    <definedName name="NOT_use" localSheetId="1">calculate_values!$B$357</definedName>
    <definedName name="NOTDef" localSheetId="1">calculate_values!$B$356</definedName>
    <definedName name="NotEqualDef" localSheetId="1">calculate_values!$B$127</definedName>
    <definedName name="NotEqualExampleCode" localSheetId="1">calculate_values!$B$129</definedName>
    <definedName name="NotEqualExampleDesc" localSheetId="1">calculate_values!#REF!</definedName>
    <definedName name="NotEqualUse" localSheetId="1">calculate_values!$B$128</definedName>
    <definedName name="NOWDef" localSheetId="1">calculate_values!$B$362</definedName>
    <definedName name="NOWLeadAgingCode" localSheetId="1">calculate_values!$B$364</definedName>
    <definedName name="NOWLeadAgingDesc" localSheetId="1">calculate_values!#REF!</definedName>
    <definedName name="NOWUse" localSheetId="1">calculate_values!$B$363</definedName>
    <definedName name="OR_use" localSheetId="1">calculate_values!$B$370</definedName>
    <definedName name="ORDef" localSheetId="1">calculate_values!$B$369</definedName>
    <definedName name="OROR_use" localSheetId="1">calculate_values!$B$165</definedName>
    <definedName name="ORORDef" localSheetId="1">calculate_values!$B$164</definedName>
    <definedName name="ORORExampleCode" localSheetId="1">calculate_values!$B$166</definedName>
    <definedName name="ORORExampleDesc" localSheetId="1">calculate_values!#REF!</definedName>
    <definedName name="ParenDef" localSheetId="1">calculate_values!$B$115</definedName>
    <definedName name="ParenUse" localSheetId="1">calculate_values!$B$116</definedName>
    <definedName name="RIGHTDef" localSheetId="1">calculate_values!$B$391</definedName>
    <definedName name="RIGHTUse" localSheetId="1">calculate_values!$B$392</definedName>
    <definedName name="ROUNDDef" localSheetId="1">calculate_values!$B$398</definedName>
    <definedName name="ROUNDUse" localSheetId="1">calculate_values!$B$399</definedName>
    <definedName name="SimpleDiscounts" localSheetId="1">calculate_values!#REF!</definedName>
    <definedName name="SimpleDiscountsDef" localSheetId="1">calculate_values!#REF!</definedName>
    <definedName name="SUBSTITUTEDef" localSheetId="1">calculate_values!$B$381</definedName>
    <definedName name="SUBSTITUTEUse" localSheetId="1">calculate_values!$B$382</definedName>
    <definedName name="SubtractDef" localSheetId="1">calculate_values!$B$99</definedName>
    <definedName name="SubtractExampleCode" localSheetId="1">calculate_values!#REF!</definedName>
    <definedName name="SubtractExampleDesc" localSheetId="1">calculate_values!$B$102</definedName>
    <definedName name="SubtractUse" localSheetId="1">calculate_values!#REF!</definedName>
    <definedName name="TEXTDef" localSheetId="1">calculate_values!$B$505</definedName>
    <definedName name="textPicklistRestrict" localSheetId="1">calculate_values!#REF!</definedName>
    <definedName name="TEXTUse" localSheetId="1">calculate_values!$B$506</definedName>
    <definedName name="TimeZones" localSheetId="1">calculate_values!#REF!</definedName>
    <definedName name="TODAYDef" localSheetId="1">calculate_values!$B$513</definedName>
    <definedName name="TODAYUse" localSheetId="1">calculate_values!$B$514</definedName>
    <definedName name="TRIM_use" localSheetId="1">calculate_values!$B$522</definedName>
    <definedName name="TRIMcode" localSheetId="1">calculate_values!$B$334</definedName>
    <definedName name="TRIMDef" localSheetId="1">calculate_values!$B$521</definedName>
    <definedName name="TRIMdesc" localSheetId="1">calculate_values!#REF!</definedName>
    <definedName name="UPPERDef" localSheetId="1">calculate_values!$B$527</definedName>
    <definedName name="UPPERUse" localSheetId="1">calculate_values!$B$528</definedName>
    <definedName name="VALUEDef" localSheetId="1">calculate_values!$B$477</definedName>
    <definedName name="VALUEUse" localSheetId="1">calculate_values!$B$478</definedName>
    <definedName name="VLOOKUPDef" localSheetId="1">calculate_values!$B$533</definedName>
    <definedName name="VLOOKUPUse" localSheetId="1">calculate_values!$B$534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3" l="1"/>
  <c r="F10" i="13"/>
  <c r="F8" i="13"/>
  <c r="F7" i="13"/>
  <c r="F85" i="2"/>
  <c r="F86" i="2"/>
  <c r="F87" i="2"/>
  <c r="G87" i="2" s="1"/>
  <c r="F59" i="2"/>
  <c r="G59" i="2"/>
  <c r="F58" i="2"/>
  <c r="G58" i="2" s="1"/>
  <c r="F57" i="2"/>
  <c r="G57" i="2"/>
  <c r="F56" i="2"/>
  <c r="G56" i="2" s="1"/>
  <c r="F55" i="2"/>
  <c r="G55" i="2" s="1"/>
  <c r="F54" i="2"/>
  <c r="G54" i="2" s="1"/>
  <c r="F53" i="2"/>
  <c r="G53" i="2" s="1"/>
  <c r="F52" i="2"/>
  <c r="G52" i="2" s="1"/>
  <c r="F51" i="2"/>
  <c r="G51" i="2" s="1"/>
  <c r="F50" i="2"/>
  <c r="G50" i="2" s="1"/>
  <c r="F49" i="2"/>
  <c r="G49" i="2" s="1"/>
  <c r="F48" i="2"/>
  <c r="G48" i="2"/>
  <c r="F47" i="2"/>
  <c r="G47" i="2" s="1"/>
  <c r="F46" i="2"/>
  <c r="G46" i="2" s="1"/>
  <c r="F45" i="2"/>
  <c r="G45" i="2" s="1"/>
  <c r="F44" i="2"/>
  <c r="G44" i="2" s="1"/>
  <c r="F43" i="2"/>
  <c r="G43" i="2" s="1"/>
  <c r="F42" i="2"/>
  <c r="G42" i="2" s="1"/>
  <c r="F41" i="2"/>
  <c r="G41" i="2" s="1"/>
  <c r="F40" i="2"/>
  <c r="G40" i="2" s="1"/>
  <c r="F39" i="2"/>
  <c r="G39" i="2"/>
  <c r="G85" i="2"/>
  <c r="F84" i="2"/>
  <c r="G84" i="2" s="1"/>
  <c r="F77" i="2"/>
  <c r="G77" i="2" s="1"/>
  <c r="F75" i="2"/>
  <c r="G75" i="2" s="1"/>
  <c r="F38" i="2"/>
  <c r="G38" i="2" s="1"/>
  <c r="F24" i="2"/>
  <c r="F23" i="2"/>
  <c r="F22" i="2"/>
  <c r="F16" i="2"/>
  <c r="G16" i="2" s="1"/>
  <c r="D141" i="6"/>
  <c r="D140" i="6"/>
  <c r="D139" i="6"/>
  <c r="D132" i="6"/>
  <c r="D131" i="6"/>
  <c r="D130" i="6"/>
  <c r="D129" i="6"/>
  <c r="D128" i="6"/>
  <c r="D127" i="6"/>
  <c r="D122" i="6"/>
  <c r="D121" i="6"/>
  <c r="D120" i="6"/>
  <c r="D119" i="6"/>
  <c r="D118" i="6"/>
  <c r="D117" i="6"/>
  <c r="D116" i="6"/>
  <c r="D115" i="6"/>
  <c r="D114" i="6"/>
  <c r="D113" i="6"/>
  <c r="D112" i="6"/>
  <c r="D111" i="6"/>
  <c r="D110" i="6"/>
  <c r="D109" i="6"/>
  <c r="D108" i="6"/>
  <c r="D107" i="6"/>
  <c r="D106" i="6"/>
  <c r="D105" i="6"/>
  <c r="D104" i="6"/>
  <c r="D103" i="6"/>
  <c r="D102" i="6"/>
  <c r="D101" i="6"/>
  <c r="D100" i="6"/>
  <c r="D99" i="6"/>
  <c r="D93" i="6"/>
  <c r="D92" i="6"/>
  <c r="D91" i="6"/>
  <c r="D85" i="6"/>
  <c r="D84" i="6"/>
  <c r="D83" i="6"/>
  <c r="D82" i="6"/>
  <c r="D81" i="6"/>
  <c r="D80" i="6"/>
  <c r="D79" i="6"/>
  <c r="D74" i="6"/>
  <c r="D73" i="6"/>
  <c r="D72" i="6"/>
  <c r="D71" i="6"/>
  <c r="D70" i="6"/>
  <c r="D69" i="6"/>
  <c r="D68" i="6"/>
  <c r="D67" i="6"/>
  <c r="D75" i="6"/>
  <c r="B83" i="7"/>
  <c r="C487" i="7"/>
  <c r="C486" i="7"/>
  <c r="C485" i="7"/>
  <c r="B484" i="7"/>
  <c r="C484" i="7" s="1"/>
  <c r="B70" i="7"/>
  <c r="C70" i="7" s="1"/>
  <c r="B71" i="7"/>
  <c r="C71" i="7" s="1"/>
  <c r="B72" i="7"/>
  <c r="C72" i="7" s="1"/>
  <c r="B73" i="7"/>
  <c r="B74" i="7"/>
  <c r="C74" i="7" s="1"/>
  <c r="B75" i="7"/>
  <c r="C75" i="7" s="1"/>
  <c r="B76" i="7"/>
  <c r="C76" i="7" s="1"/>
  <c r="B77" i="7"/>
  <c r="C77" i="7" s="1"/>
  <c r="B78" i="7"/>
  <c r="B79" i="7"/>
  <c r="C79" i="7" s="1"/>
  <c r="B80" i="7"/>
  <c r="B81" i="7"/>
  <c r="B82" i="7"/>
  <c r="C82" i="7" s="1"/>
  <c r="C83" i="7"/>
  <c r="B84" i="7"/>
  <c r="C84" i="7" s="1"/>
  <c r="B85" i="7"/>
  <c r="C85" i="7" s="1"/>
  <c r="C78" i="7"/>
  <c r="C45" i="7"/>
  <c r="C25" i="7"/>
  <c r="C445" i="7"/>
  <c r="C444" i="7"/>
  <c r="B443" i="7"/>
  <c r="C443" i="7" s="1"/>
  <c r="C439" i="7"/>
  <c r="C438" i="7"/>
  <c r="B437" i="7"/>
  <c r="C437" i="7" s="1"/>
  <c r="C434" i="7"/>
  <c r="C433" i="7"/>
  <c r="B432" i="7"/>
  <c r="C432" i="7" s="1"/>
  <c r="C429" i="7"/>
  <c r="C428" i="7"/>
  <c r="B427" i="7"/>
  <c r="C427" i="7" s="1"/>
  <c r="C424" i="7"/>
  <c r="C423" i="7"/>
  <c r="B422" i="7"/>
  <c r="C422" i="7" s="1"/>
  <c r="C419" i="7"/>
  <c r="C418" i="7"/>
  <c r="B417" i="7"/>
  <c r="C417" i="7" s="1"/>
  <c r="B69" i="7"/>
  <c r="C69" i="7" s="1"/>
  <c r="B68" i="7"/>
  <c r="C68" i="7" s="1"/>
  <c r="B64" i="7"/>
  <c r="C64" i="7" s="1"/>
  <c r="C285" i="7"/>
  <c r="C284" i="7"/>
  <c r="C283" i="7"/>
  <c r="B282" i="7"/>
  <c r="C282" i="7" s="1"/>
  <c r="B38" i="7"/>
  <c r="C38" i="7" s="1"/>
  <c r="C242" i="7"/>
  <c r="C241" i="7"/>
  <c r="B240" i="7"/>
  <c r="C240" i="7" s="1"/>
  <c r="C237" i="7"/>
  <c r="C236" i="7"/>
  <c r="B235" i="7"/>
  <c r="C235" i="7" s="1"/>
  <c r="C352" i="7"/>
  <c r="B33" i="7"/>
  <c r="C33" i="7" s="1"/>
  <c r="B32" i="7"/>
  <c r="C32" i="7" s="1"/>
  <c r="C328" i="7"/>
  <c r="C327" i="7"/>
  <c r="C326" i="7"/>
  <c r="B325" i="7"/>
  <c r="C325" i="7" s="1"/>
  <c r="C322" i="7"/>
  <c r="C321" i="7"/>
  <c r="C320" i="7"/>
  <c r="B319" i="7"/>
  <c r="C319" i="7" s="1"/>
  <c r="C297" i="7"/>
  <c r="C296" i="7"/>
  <c r="C295" i="7"/>
  <c r="B294" i="7"/>
  <c r="C294" i="7" s="1"/>
  <c r="C291" i="7"/>
  <c r="C290" i="7"/>
  <c r="C289" i="7"/>
  <c r="B288" i="7"/>
  <c r="C288" i="7" s="1"/>
  <c r="B43" i="7"/>
  <c r="C43" i="7" s="1"/>
  <c r="B42" i="7"/>
  <c r="C42" i="7" s="1"/>
  <c r="B50" i="7"/>
  <c r="C50" i="7" s="1"/>
  <c r="B48" i="7"/>
  <c r="C48" i="7" s="1"/>
  <c r="B49" i="7"/>
  <c r="C49" i="7" s="1"/>
  <c r="B306" i="7"/>
  <c r="C306" i="7" s="1"/>
  <c r="C309" i="7"/>
  <c r="C308" i="7"/>
  <c r="C307" i="7"/>
  <c r="B47" i="7"/>
  <c r="C47" i="7" s="1"/>
  <c r="C494" i="7"/>
  <c r="C493" i="7"/>
  <c r="C492" i="7"/>
  <c r="C491" i="7"/>
  <c r="B490" i="7"/>
  <c r="C490" i="7" s="1"/>
  <c r="C473" i="7"/>
  <c r="C472" i="7"/>
  <c r="C471" i="7"/>
  <c r="B470" i="7"/>
  <c r="C470" i="7" s="1"/>
  <c r="C459" i="7"/>
  <c r="C458" i="7"/>
  <c r="C457" i="7"/>
  <c r="C456" i="7"/>
  <c r="B455" i="7"/>
  <c r="C455" i="7" s="1"/>
  <c r="B175" i="7"/>
  <c r="C175" i="7" s="1"/>
  <c r="E11" i="1"/>
  <c r="E9" i="1"/>
  <c r="E10" i="1"/>
  <c r="E8" i="1"/>
  <c r="D7" i="1"/>
  <c r="E6" i="1"/>
  <c r="E3" i="1"/>
  <c r="D12" i="1"/>
  <c r="E12" i="1" s="1"/>
  <c r="D11" i="1"/>
  <c r="D10" i="1"/>
  <c r="D9" i="1"/>
  <c r="D8" i="1"/>
  <c r="D5" i="1"/>
  <c r="E5" i="1" s="1"/>
  <c r="D4" i="1"/>
  <c r="E4" i="1" s="1"/>
  <c r="D3" i="1"/>
  <c r="C2" i="1"/>
  <c r="C13" i="1"/>
  <c r="E13" i="1" s="1"/>
  <c r="C1" i="1"/>
  <c r="E1" i="1" s="1"/>
  <c r="E41" i="4"/>
  <c r="F17" i="2"/>
  <c r="E7" i="12"/>
  <c r="F5" i="11"/>
  <c r="D21" i="1"/>
  <c r="E21" i="1" s="1"/>
  <c r="B40" i="7"/>
  <c r="C40" i="7" s="1"/>
  <c r="B39" i="7"/>
  <c r="C39" i="7" s="1"/>
  <c r="C279" i="7"/>
  <c r="C278" i="7"/>
  <c r="B277" i="7"/>
  <c r="C277" i="7" s="1"/>
  <c r="C274" i="7"/>
  <c r="C273" i="7"/>
  <c r="B272" i="7"/>
  <c r="C272" i="7" s="1"/>
  <c r="C451" i="7"/>
  <c r="C450" i="7"/>
  <c r="B449" i="7"/>
  <c r="C449" i="7" s="1"/>
  <c r="B16" i="6"/>
  <c r="D16" i="6" s="1"/>
  <c r="D47" i="1"/>
  <c r="E47" i="1" s="1"/>
  <c r="D48" i="1"/>
  <c r="E48" i="1" s="1"/>
  <c r="E45" i="1"/>
  <c r="C46" i="1"/>
  <c r="E46" i="1" s="1"/>
  <c r="E9" i="12"/>
  <c r="E13" i="12"/>
  <c r="E14" i="12"/>
  <c r="C226" i="7"/>
  <c r="C225" i="7"/>
  <c r="C224" i="7"/>
  <c r="C223" i="7"/>
  <c r="B222" i="7"/>
  <c r="C222" i="7" s="1"/>
  <c r="C219" i="7"/>
  <c r="C218" i="7"/>
  <c r="C217" i="7"/>
  <c r="C216" i="7"/>
  <c r="B215" i="7"/>
  <c r="C215" i="7" s="1"/>
  <c r="C212" i="7"/>
  <c r="C211" i="7"/>
  <c r="C210" i="7"/>
  <c r="C209" i="7"/>
  <c r="B208" i="7"/>
  <c r="C208" i="7" s="1"/>
  <c r="C205" i="7"/>
  <c r="C204" i="7"/>
  <c r="C203" i="7"/>
  <c r="C202" i="7"/>
  <c r="B201" i="7"/>
  <c r="C201" i="7" s="1"/>
  <c r="C198" i="7"/>
  <c r="C197" i="7"/>
  <c r="C196" i="7"/>
  <c r="C195" i="7"/>
  <c r="B194" i="7"/>
  <c r="C194" i="7" s="1"/>
  <c r="C191" i="7"/>
  <c r="C190" i="7"/>
  <c r="C189" i="7"/>
  <c r="C188" i="7"/>
  <c r="B187" i="7"/>
  <c r="C187" i="7" s="1"/>
  <c r="B23" i="7"/>
  <c r="C23" i="7" s="1"/>
  <c r="B24" i="7"/>
  <c r="C24" i="7" s="1"/>
  <c r="B27" i="7"/>
  <c r="C27" i="7" s="1"/>
  <c r="B28" i="7"/>
  <c r="C28" i="7" s="1"/>
  <c r="B29" i="7"/>
  <c r="C29" i="7" s="1"/>
  <c r="B30" i="7"/>
  <c r="C30" i="7" s="1"/>
  <c r="D133" i="6"/>
  <c r="D126" i="6"/>
  <c r="D125" i="6"/>
  <c r="F12" i="13"/>
  <c r="F13" i="13"/>
  <c r="F14" i="13"/>
  <c r="F15" i="13"/>
  <c r="F16" i="13"/>
  <c r="F17" i="13"/>
  <c r="F18" i="13"/>
  <c r="F19" i="13"/>
  <c r="F20" i="13"/>
  <c r="F21" i="13"/>
  <c r="F22" i="13"/>
  <c r="F23" i="13"/>
  <c r="F24" i="13"/>
  <c r="F25" i="13"/>
  <c r="F9" i="13"/>
  <c r="F6" i="13"/>
  <c r="F6" i="15"/>
  <c r="F7" i="15"/>
  <c r="F8" i="15"/>
  <c r="F9" i="15"/>
  <c r="F10" i="15"/>
  <c r="F11" i="15"/>
  <c r="F12" i="15"/>
  <c r="F5" i="15"/>
  <c r="F4" i="15"/>
  <c r="F6" i="14"/>
  <c r="F7" i="14"/>
  <c r="F8" i="14"/>
  <c r="F9" i="14"/>
  <c r="F10" i="14"/>
  <c r="F11" i="14"/>
  <c r="F12" i="14"/>
  <c r="F5" i="14"/>
  <c r="F4" i="14"/>
  <c r="F12" i="3"/>
  <c r="E38" i="4"/>
  <c r="E39" i="4"/>
  <c r="F39" i="4" s="1"/>
  <c r="E37" i="4"/>
  <c r="F71" i="2"/>
  <c r="G71" i="2" s="1"/>
  <c r="F79" i="2"/>
  <c r="G79" i="2" s="1"/>
  <c r="F74" i="2"/>
  <c r="G74" i="2" s="1"/>
  <c r="F63" i="2"/>
  <c r="G63" i="2" s="1"/>
  <c r="F35" i="2"/>
  <c r="G35" i="2" s="1"/>
  <c r="F12" i="11"/>
  <c r="G12" i="11" s="1"/>
  <c r="F11" i="11"/>
  <c r="G11" i="11" s="1"/>
  <c r="F37" i="2"/>
  <c r="G37" i="2" s="1"/>
  <c r="F36" i="2"/>
  <c r="G36" i="2" s="1"/>
  <c r="D30" i="6"/>
  <c r="B54" i="7"/>
  <c r="C54" i="7" s="1"/>
  <c r="B53" i="7"/>
  <c r="C53" i="7" s="1"/>
  <c r="D94" i="6"/>
  <c r="D90" i="6"/>
  <c r="D89" i="6"/>
  <c r="C351" i="7"/>
  <c r="C350" i="7"/>
  <c r="B349" i="7"/>
  <c r="C349" i="7" s="1"/>
  <c r="C346" i="7"/>
  <c r="C345" i="7"/>
  <c r="C344" i="7"/>
  <c r="B343" i="7"/>
  <c r="C343"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F10" i="2"/>
  <c r="G10" i="2" s="1"/>
  <c r="F11" i="2"/>
  <c r="G11" i="2" s="1"/>
  <c r="F13" i="2"/>
  <c r="G13" i="2" s="1"/>
  <c r="F14" i="2"/>
  <c r="G14" i="2" s="1"/>
  <c r="F15" i="2"/>
  <c r="G15" i="2" s="1"/>
  <c r="F19" i="2"/>
  <c r="G19" i="2" s="1"/>
  <c r="F20" i="2"/>
  <c r="G20" i="2" s="1"/>
  <c r="F21" i="2"/>
  <c r="G21" i="2" s="1"/>
  <c r="F26" i="2"/>
  <c r="G26" i="2" s="1"/>
  <c r="F28" i="2"/>
  <c r="G28" i="2" s="1"/>
  <c r="F34" i="2"/>
  <c r="G34" i="2" s="1"/>
  <c r="F62" i="2"/>
  <c r="G62" i="2" s="1"/>
  <c r="F65" i="2"/>
  <c r="G65" i="2" s="1"/>
  <c r="F66" i="2"/>
  <c r="G66" i="2" s="1"/>
  <c r="F67" i="2"/>
  <c r="G67" i="2" s="1"/>
  <c r="F70" i="2"/>
  <c r="G70" i="2" s="1"/>
  <c r="F73" i="2"/>
  <c r="G73" i="2" s="1"/>
  <c r="F76" i="2"/>
  <c r="G76" i="2" s="1"/>
  <c r="F78" i="2"/>
  <c r="G78" i="2" s="1"/>
  <c r="F80" i="2"/>
  <c r="G80" i="2" s="1"/>
  <c r="F81" i="2"/>
  <c r="G81" i="2" s="1"/>
  <c r="F82" i="2"/>
  <c r="G82" i="2" s="1"/>
  <c r="F83" i="2"/>
  <c r="G83" i="2" s="1"/>
  <c r="G86" i="2"/>
  <c r="D30" i="1"/>
  <c r="E30" i="1" s="1"/>
  <c r="C27" i="1"/>
  <c r="E27" i="1" s="1"/>
  <c r="D31" i="1"/>
  <c r="E31" i="1" s="1"/>
  <c r="D28" i="1"/>
  <c r="E28" i="1" s="1"/>
  <c r="D29" i="1"/>
  <c r="E29" i="1" s="1"/>
  <c r="E19" i="5"/>
  <c r="E2" i="5"/>
  <c r="E27" i="5"/>
  <c r="E17" i="5"/>
  <c r="E20" i="5"/>
  <c r="E4" i="5"/>
  <c r="D143" i="6"/>
  <c r="F4" i="11"/>
  <c r="F6" i="10"/>
  <c r="F5" i="8"/>
  <c r="F3" i="10"/>
  <c r="E46" i="4"/>
  <c r="E8" i="4"/>
  <c r="E23" i="4"/>
  <c r="F9" i="2"/>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16" i="1"/>
  <c r="E16" i="1" s="1"/>
  <c r="D15" i="1"/>
  <c r="E15" i="1" s="1"/>
  <c r="F6" i="2"/>
  <c r="E52" i="4"/>
  <c r="F89" i="2"/>
  <c r="E1" i="4"/>
  <c r="F1" i="2"/>
  <c r="F8" i="2"/>
  <c r="F3" i="2"/>
  <c r="F2" i="2"/>
  <c r="E45" i="4"/>
  <c r="E7" i="4"/>
  <c r="E22" i="4"/>
  <c r="E20" i="4"/>
  <c r="E43" i="4"/>
  <c r="F43" i="4"/>
  <c r="E4" i="4"/>
  <c r="E5" i="4"/>
  <c r="E2" i="4"/>
  <c r="D3" i="6"/>
  <c r="D2" i="6"/>
  <c r="C1" i="7"/>
  <c r="C3" i="7"/>
  <c r="C86" i="7"/>
  <c r="C65" i="7"/>
  <c r="C6" i="7"/>
  <c r="C5" i="7"/>
  <c r="C31" i="7"/>
  <c r="C232" i="7"/>
  <c r="C231" i="7"/>
  <c r="C230" i="7"/>
  <c r="C529" i="7"/>
  <c r="C528" i="7"/>
  <c r="C527" i="7"/>
  <c r="C523" i="7"/>
  <c r="C522" i="7"/>
  <c r="C521" i="7"/>
  <c r="C370" i="7"/>
  <c r="C369" i="7"/>
  <c r="C368" i="7"/>
  <c r="C358" i="7"/>
  <c r="C357" i="7"/>
  <c r="C356" i="7"/>
  <c r="C501" i="7"/>
  <c r="C500" i="7"/>
  <c r="C499" i="7"/>
  <c r="C340" i="7"/>
  <c r="C339" i="7"/>
  <c r="C338" i="7"/>
  <c r="C334" i="7"/>
  <c r="C333" i="7"/>
  <c r="C332" i="7"/>
  <c r="C303" i="7"/>
  <c r="C302" i="7"/>
  <c r="C301" i="7"/>
  <c r="C536" i="7"/>
  <c r="C535" i="7"/>
  <c r="C534" i="7"/>
  <c r="C533" i="7"/>
  <c r="C480" i="7"/>
  <c r="C479" i="7"/>
  <c r="C478" i="7"/>
  <c r="C477" i="7"/>
  <c r="C516" i="7"/>
  <c r="C515" i="7"/>
  <c r="C514" i="7"/>
  <c r="C513" i="7"/>
  <c r="C508" i="7"/>
  <c r="C507" i="7"/>
  <c r="C506" i="7"/>
  <c r="C505" i="7"/>
  <c r="C384" i="7"/>
  <c r="C383" i="7"/>
  <c r="C382" i="7"/>
  <c r="C381" i="7"/>
  <c r="C408" i="7"/>
  <c r="C407" i="7"/>
  <c r="C406" i="7"/>
  <c r="C405" i="7"/>
  <c r="C401" i="7"/>
  <c r="C400" i="7"/>
  <c r="C399" i="7"/>
  <c r="C398" i="7"/>
  <c r="C394" i="7"/>
  <c r="C393" i="7"/>
  <c r="C392" i="7"/>
  <c r="C391" i="7"/>
  <c r="C365" i="7"/>
  <c r="C364" i="7"/>
  <c r="C363" i="7"/>
  <c r="C362" i="7"/>
  <c r="C377" i="7"/>
  <c r="C376" i="7"/>
  <c r="C375" i="7"/>
  <c r="C374" i="7"/>
  <c r="C316" i="7"/>
  <c r="C315" i="7"/>
  <c r="C314" i="7"/>
  <c r="C313" i="7"/>
  <c r="C269" i="7"/>
  <c r="C268" i="7"/>
  <c r="C267" i="7"/>
  <c r="C467" i="7"/>
  <c r="C466" i="7"/>
  <c r="C465" i="7"/>
  <c r="C464" i="7"/>
  <c r="B57" i="7"/>
  <c r="C57" i="7" s="1"/>
  <c r="C169" i="7"/>
  <c r="C163" i="7"/>
  <c r="C156" i="7"/>
  <c r="C150" i="7"/>
  <c r="C144" i="7"/>
  <c r="C138" i="7"/>
  <c r="C132" i="7"/>
  <c r="C126" i="7"/>
  <c r="C120" i="7"/>
  <c r="C114" i="7"/>
  <c r="C108" i="7"/>
  <c r="C102" i="7"/>
  <c r="C96" i="7"/>
  <c r="C262" i="7"/>
  <c r="C261" i="7"/>
  <c r="C260" i="7"/>
  <c r="C256" i="7"/>
  <c r="C255" i="7"/>
  <c r="C254" i="7"/>
  <c r="C253" i="7"/>
  <c r="C248" i="7"/>
  <c r="C247" i="7"/>
  <c r="C246" i="7"/>
  <c r="C414" i="7"/>
  <c r="C413" i="7"/>
  <c r="C412" i="7"/>
  <c r="C184" i="7"/>
  <c r="C183" i="7"/>
  <c r="C182" i="7"/>
  <c r="C178" i="7"/>
  <c r="C177" i="7"/>
  <c r="C176" i="7"/>
  <c r="C172" i="7"/>
  <c r="C171" i="7"/>
  <c r="C170" i="7"/>
  <c r="C166" i="7"/>
  <c r="C165" i="7"/>
  <c r="C164" i="7"/>
  <c r="C159" i="7"/>
  <c r="C158" i="7"/>
  <c r="C157" i="7"/>
  <c r="C153" i="7"/>
  <c r="C152" i="7"/>
  <c r="C151" i="7"/>
  <c r="C147" i="7"/>
  <c r="C146" i="7"/>
  <c r="C145" i="7"/>
  <c r="C141" i="7"/>
  <c r="C140" i="7"/>
  <c r="C139" i="7"/>
  <c r="C135" i="7"/>
  <c r="C134" i="7"/>
  <c r="C133" i="7"/>
  <c r="C129" i="7"/>
  <c r="C128" i="7"/>
  <c r="C127" i="7"/>
  <c r="C123" i="7"/>
  <c r="C122" i="7"/>
  <c r="C121" i="7"/>
  <c r="C117" i="7"/>
  <c r="C116" i="7"/>
  <c r="C115" i="7"/>
  <c r="C111" i="7"/>
  <c r="C110" i="7"/>
  <c r="C109" i="7"/>
  <c r="C105" i="7"/>
  <c r="C104" i="7"/>
  <c r="C103" i="7"/>
  <c r="C98" i="7"/>
  <c r="C99" i="7"/>
  <c r="C97" i="7"/>
  <c r="C92" i="7"/>
  <c r="C93" i="7"/>
  <c r="C91" i="7"/>
  <c r="C90" i="7"/>
  <c r="C8" i="7"/>
  <c r="B532" i="7"/>
  <c r="C532" i="7" s="1"/>
  <c r="B476" i="7"/>
  <c r="C476" i="7" s="1"/>
  <c r="B526" i="7"/>
  <c r="C526" i="7" s="1"/>
  <c r="B520" i="7"/>
  <c r="C520" i="7" s="1"/>
  <c r="B512" i="7"/>
  <c r="C512" i="7" s="1"/>
  <c r="B504" i="7"/>
  <c r="C504" i="7" s="1"/>
  <c r="B380" i="7"/>
  <c r="C380" i="7" s="1"/>
  <c r="B404" i="7"/>
  <c r="C404" i="7" s="1"/>
  <c r="B397" i="7"/>
  <c r="C397" i="7" s="1"/>
  <c r="B390" i="7"/>
  <c r="C390" i="7" s="1"/>
  <c r="B361" i="7"/>
  <c r="C361" i="7" s="1"/>
  <c r="B355" i="7"/>
  <c r="C355" i="7" s="1"/>
  <c r="B373" i="7"/>
  <c r="C373" i="7" s="1"/>
  <c r="B498" i="7"/>
  <c r="C498" i="7" s="1"/>
  <c r="B337" i="7"/>
  <c r="C337" i="7" s="1"/>
  <c r="B331" i="7"/>
  <c r="C331" i="7" s="1"/>
  <c r="B312" i="7"/>
  <c r="C312" i="7" s="1"/>
  <c r="B300" i="7"/>
  <c r="C300" i="7" s="1"/>
  <c r="B266" i="7"/>
  <c r="C266" i="7" s="1"/>
  <c r="B463" i="7"/>
  <c r="C463" i="7" s="1"/>
  <c r="B259" i="7"/>
  <c r="C259" i="7" s="1"/>
  <c r="B252" i="7"/>
  <c r="C252" i="7" s="1"/>
  <c r="B245" i="7"/>
  <c r="C245" i="7" s="1"/>
  <c r="B411" i="7"/>
  <c r="C411" i="7" s="1"/>
  <c r="B181" i="7"/>
  <c r="C181" i="7" s="1"/>
  <c r="C18" i="7"/>
  <c r="C19" i="7"/>
  <c r="C20" i="7"/>
  <c r="B21" i="7"/>
  <c r="C21" i="7" s="1"/>
  <c r="B22" i="7"/>
  <c r="C22" i="7" s="1"/>
  <c r="B63" i="7"/>
  <c r="C63" i="7" s="1"/>
  <c r="B34" i="7"/>
  <c r="C34" i="7" s="1"/>
  <c r="B35" i="7"/>
  <c r="C35" i="7" s="1"/>
  <c r="B36" i="7"/>
  <c r="C36" i="7" s="1"/>
  <c r="B37" i="7"/>
  <c r="C37" i="7" s="1"/>
  <c r="B41" i="7"/>
  <c r="C41" i="7" s="1"/>
  <c r="B44" i="7"/>
  <c r="C44" i="7" s="1"/>
  <c r="B51" i="7"/>
  <c r="C51" i="7" s="1"/>
  <c r="B52" i="7"/>
  <c r="C52" i="7" s="1"/>
  <c r="C80" i="7"/>
  <c r="B58" i="7"/>
  <c r="C58" i="7" s="1"/>
  <c r="B55" i="7"/>
  <c r="C55" i="7" s="1"/>
  <c r="B56" i="7"/>
  <c r="C56" i="7" s="1"/>
  <c r="B60" i="7"/>
  <c r="C60" i="7" s="1"/>
  <c r="B61" i="7"/>
  <c r="C61" i="7" s="1"/>
  <c r="B62" i="7"/>
  <c r="C62" i="7" s="1"/>
  <c r="B59" i="7"/>
  <c r="C59" i="7" s="1"/>
  <c r="C81" i="7"/>
  <c r="C73" i="7"/>
  <c r="C7" i="7"/>
  <c r="D24" i="6"/>
  <c r="D23" i="6"/>
  <c r="D136" i="6"/>
  <c r="D97" i="6"/>
  <c r="D77" i="6"/>
  <c r="D65" i="6"/>
  <c r="D60" i="6"/>
  <c r="D46" i="6"/>
  <c r="D35" i="6"/>
  <c r="D19" i="6"/>
  <c r="B17" i="6"/>
  <c r="D17" i="6" s="1"/>
  <c r="B15" i="6"/>
  <c r="D15" i="6" s="1"/>
  <c r="B14" i="6"/>
  <c r="D14" i="6" s="1"/>
  <c r="B13" i="6"/>
  <c r="D13" i="6" s="1"/>
  <c r="B12" i="6"/>
  <c r="D12" i="6" s="1"/>
  <c r="B11" i="6"/>
  <c r="D11" i="6" s="1"/>
  <c r="B10" i="6"/>
  <c r="D10" i="6" s="1"/>
  <c r="B9" i="6"/>
  <c r="D9" i="6" s="1"/>
  <c r="B8" i="6"/>
  <c r="D8" i="6" s="1"/>
  <c r="D7" i="6"/>
  <c r="C11" i="7"/>
  <c r="C12" i="7"/>
  <c r="C13" i="7"/>
  <c r="C14" i="7"/>
  <c r="C15" i="7"/>
  <c r="C16" i="7"/>
  <c r="C17" i="7"/>
  <c r="C10" i="7"/>
  <c r="C9" i="7"/>
  <c r="D142" i="6"/>
  <c r="D137" i="6"/>
  <c r="D123" i="6"/>
  <c r="D98" i="6"/>
  <c r="D86" i="6"/>
  <c r="D78" i="6"/>
  <c r="D66" i="6"/>
  <c r="D31" i="6"/>
  <c r="D25" i="6"/>
  <c r="D26" i="6"/>
  <c r="D63" i="6"/>
  <c r="D62" i="6"/>
  <c r="D61" i="6"/>
  <c r="D56" i="6"/>
  <c r="D49" i="6"/>
  <c r="D50" i="6"/>
  <c r="D51" i="6"/>
  <c r="D52" i="6"/>
  <c r="D53" i="6"/>
  <c r="D54" i="6"/>
  <c r="D55" i="6"/>
  <c r="D48" i="6"/>
  <c r="D47" i="6"/>
  <c r="D42" i="6"/>
  <c r="D36" i="6"/>
  <c r="D38" i="6"/>
  <c r="D39" i="6"/>
  <c r="D40" i="6"/>
  <c r="D41" i="6"/>
  <c r="D37" i="6"/>
  <c r="D27" i="6"/>
  <c r="D28" i="6"/>
  <c r="D29" i="6"/>
  <c r="F26" i="4"/>
  <c r="F30" i="4"/>
  <c r="F42" i="4"/>
  <c r="C25" i="1"/>
  <c r="E25" i="1" s="1"/>
  <c r="C51" i="1"/>
  <c r="E51" i="1" s="1"/>
  <c r="D44" i="1"/>
  <c r="E44" i="1" s="1"/>
  <c r="D40" i="1"/>
  <c r="E40" i="1" s="1"/>
  <c r="D20" i="1"/>
  <c r="E20" i="1" s="1"/>
  <c r="C14" i="1"/>
  <c r="E14" i="1" s="1"/>
  <c r="E26" i="1"/>
  <c r="E23" i="1"/>
  <c r="E24" i="1"/>
  <c r="E19" i="1"/>
  <c r="E35" i="1"/>
  <c r="E37" i="1"/>
  <c r="E39" i="1"/>
  <c r="E41" i="1"/>
  <c r="E42" i="1"/>
  <c r="C43" i="1"/>
  <c r="E43" i="1" s="1"/>
  <c r="C38" i="1"/>
  <c r="E38" i="1" s="1"/>
  <c r="C36" i="1"/>
  <c r="E36" i="1" s="1"/>
  <c r="C18" i="1"/>
  <c r="E18" i="1" s="1"/>
  <c r="C34" i="1"/>
  <c r="E34" i="1" s="1"/>
  <c r="C17" i="1"/>
  <c r="E17" i="1" s="1"/>
  <c r="D22" i="1"/>
  <c r="E22" i="1" s="1"/>
  <c r="D32" i="1"/>
  <c r="E32" i="1" s="1"/>
  <c r="N87" i="1"/>
  <c r="N86" i="1"/>
  <c r="N85" i="1"/>
  <c r="N84" i="1"/>
  <c r="E7" i="1" l="1"/>
  <c r="E2" i="1"/>
</calcChain>
</file>

<file path=xl/sharedStrings.xml><?xml version="1.0" encoding="utf-8"?>
<sst xmlns="http://schemas.openxmlformats.org/spreadsheetml/2006/main" count="1822" uniqueCount="948">
  <si>
    <t>Connection</t>
  </si>
  <si>
    <t>Named Credential</t>
  </si>
  <si>
    <t>Direction</t>
  </si>
  <si>
    <t>Mapping</t>
  </si>
  <si>
    <t>Fields Mapper</t>
  </si>
  <si>
    <t>Field Mapping</t>
  </si>
  <si>
    <t>Job</t>
  </si>
  <si>
    <t>Job Builder</t>
  </si>
  <si>
    <t>Job Execution</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</si>
  <si>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</si>
  <si>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</si>
  <si>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</si>
  <si>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</si>
  <si>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</si>
  <si>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</si>
  <si>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</si>
  <si>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</si>
  <si>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</si>
  <si>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</si>
  <si>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</si>
  <si>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</si>
  <si>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</si>
  <si>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</si>
  <si>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</si>
  <si>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</si>
  <si>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</si>
  <si>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</si>
  <si>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</si>
  <si>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</si>
  <si>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</si>
  <si>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</si>
  <si>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</si>
  <si>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</si>
  <si>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</si>
  <si>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Default "false". If checked, the default assignment rule in the Target will be used.</t>
  </si>
  <si>
    <t>Bypass Duplicate Rule Alerts?</t>
  </si>
  <si>
    <t>Success Message</t>
  </si>
  <si>
    <t>Failure Message</t>
  </si>
  <si>
    <t>Source Connection Name</t>
  </si>
  <si>
    <t>Target Connection Name</t>
  </si>
  <si>
    <t>A formula field that shows the name of the target connection</t>
  </si>
  <si>
    <t>N</t>
  </si>
  <si>
    <t>The Action taken in the execution.</t>
  </si>
  <si>
    <t>A lookup field references to the Job Execution if it was kicked off from a Job.</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</si>
  <si>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</si>
  <si>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</si>
  <si>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</si>
  <si>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</si>
  <si>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</si>
  <si>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</si>
  <si>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</si>
  <si>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</si>
  <si>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</si>
  <si>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</si>
  <si>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</si>
  <si>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</si>
  <si>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</si>
  <si>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</si>
  <si>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</si>
  <si>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</si>
  <si>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</si>
  <si>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</si>
  <si>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</si>
  <si>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</si>
  <si>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</si>
  <si>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</si>
  <si>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</si>
  <si>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</si>
  <si>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</si>
  <si>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</si>
  <si>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</si>
  <si>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</si>
  <si>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</si>
  <si>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</si>
  <si>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</si>
  <si>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</si>
  <si>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</si>
  <si>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</si>
  <si>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</si>
  <si>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</si>
  <si>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</si>
  <si>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</si>
  <si>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</si>
  <si>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</si>
  <si>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</si>
  <si>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</si>
  <si>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</si>
  <si>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</si>
  <si>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</si>
  <si>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</si>
  <si>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</si>
  <si>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</si>
  <si>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</si>
  <si>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</si>
  <si>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</si>
  <si>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</si>
  <si>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</si>
  <si>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</si>
  <si>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</si>
  <si>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</si>
  <si>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</si>
  <si>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</si>
  <si>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</si>
  <si>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</si>
  <si>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</si>
  <si>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</si>
  <si>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 xml:space="preserve">Returns the date that is the indicated number of days before or after a specified date. </t>
  </si>
  <si>
    <t>DATE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</si>
  <si>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</si>
  <si>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</si>
  <si>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</si>
  <si>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</si>
  <si>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</si>
  <si>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</si>
  <si>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</si>
  <si>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</si>
  <si>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</si>
  <si>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</si>
  <si>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</si>
  <si>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Determines if an expression has a value and returns TRUE if it does not. If it contains a value, this function returns FALSE.</t>
  </si>
  <si>
    <t>Determines if a text value is a number and returns TRUE if it is. Otherwise, it returns FALSE.</t>
  </si>
  <si>
    <t>NOT</t>
  </si>
  <si>
    <t>Returns FALSE for TRUE and TRUE for FALSE.</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</si>
  <si>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</si>
  <si>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</si>
  <si>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</si>
  <si>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</si>
  <si>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</si>
  <si>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</si>
  <si>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</si>
  <si>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RIGHT</t>
  </si>
  <si>
    <t>Returns the specified number of characters from the end of a text string.</t>
  </si>
  <si>
    <t>Substitutes new text for old text in a text string.</t>
  </si>
  <si>
    <t xml:space="preserve">Converts a percent, number, date, date/time, or currency type field into text anywhere formulas are used, equals to String.valueOf in APEX. </t>
  </si>
  <si>
    <t>TRIM</t>
  </si>
  <si>
    <t>Removes the spaces and tabs from the beginning and end of a text string.</t>
  </si>
  <si>
    <t xml:space="preserve">Converts all letters in the specified text string to uppercase. Any characters that are not letters are unaffected by this function. </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</si>
  <si>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</si>
  <si>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</si>
  <si>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</si>
  <si>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</si>
  <si>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</si>
  <si>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</si>
  <si>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</si>
  <si>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</si>
  <si>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</si>
  <si>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</si>
  <si>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&amp;&amp; (AND)</t>
  </si>
  <si>
    <t>&amp; (Concatenate)</t>
  </si>
  <si>
    <t>ROUND</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</si>
  <si>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</si>
  <si>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</si>
  <si>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</si>
  <si>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</si>
  <si>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</si>
  <si>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</si>
  <si>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</si>
  <si>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</si>
  <si>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</si>
  <si>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</si>
  <si>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</si>
  <si>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</si>
  <si>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</si>
  <si>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</si>
  <si>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</si>
  <si>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</si>
  <si>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</si>
  <si>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</si>
  <si>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</si>
  <si>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</si>
  <si>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</si>
  <si>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</si>
  <si>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</si>
  <si>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</si>
  <si>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</si>
  <si>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</si>
  <si>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</si>
  <si>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</si>
  <si>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</si>
  <si>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</si>
  <si>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</si>
  <si>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</si>
  <si>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</si>
  <si>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</si>
  <si>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</si>
  <si>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t>Example</t>
  </si>
  <si>
    <t>Tips:</t>
  </si>
  <si>
    <r>
      <t>This function is case-sensitive so be sure your </t>
    </r>
    <r>
      <rPr>
        <i/>
        <sz val="10"/>
        <color rgb="FF000000"/>
        <rFont val="Times New Roman"/>
        <family val="1"/>
      </rPr>
      <t>compare_text</t>
    </r>
    <r>
      <rPr>
        <sz val="10"/>
        <color rgb="FF000000"/>
        <rFont val="Times New Roman"/>
        <family val="1"/>
      </rPr>
      <t> value has the correct capitalization.</t>
    </r>
  </si>
  <si>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</si>
  <si>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</si>
  <si>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</si>
  <si>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</si>
  <si>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</si>
  <si>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</si>
  <si>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r>
      <t>&lt;span class='formula'&gt;CONTAINS(</t>
    </r>
    <r>
      <rPr>
        <i/>
        <sz val="10"/>
        <color rgb="FF333333"/>
        <rFont val="Courier New"/>
        <family val="1"/>
      </rPr>
      <t>text</t>
    </r>
    <r>
      <rPr>
        <sz val="10"/>
        <color rgb="FF333333"/>
        <rFont val="Courier New"/>
        <family val="1"/>
      </rPr>
      <t>, </t>
    </r>
    <r>
      <rPr>
        <i/>
        <sz val="10"/>
        <color rgb="FF333333"/>
        <rFont val="Courier New"/>
        <family val="1"/>
      </rPr>
      <t>compare_text</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</si>
  <si>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</si>
  <si>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</si>
  <si>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&lt;span class='formula'&gt;DAYSBETWEEN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</si>
  <si>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</si>
  <si>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Description:</t>
    </r>
    <r>
      <rPr>
        <sz val="10"/>
        <color rgb="FF000000"/>
        <rFont val="Times New Roman"/>
        <family val="1"/>
      </rPr>
      <t>​​</t>
    </r>
  </si>
  <si>
    <r>
      <t>&lt;span class='formula'&gt;LEFT(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</si>
  <si>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whose length you want returned.</t>
    </r>
  </si>
  <si>
    <t>Converts all letters in the specified text string to lowercase. Any characters that are not letters are unaffected by this function. Locale rules are applied if a locale is provided.</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</si>
  <si>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</si>
  <si>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</si>
  <si>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</si>
  <si>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t>&lt;span class='formula'&gt;NOW()&lt;/span&gt;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</si>
  <si>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</si>
  <si>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</si>
  <si>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</si>
  <si>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</si>
  <si>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r>
      <t>&lt;span class='formula'&gt;RIGHT(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right you want returned.</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</si>
  <si>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</si>
  <si>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</si>
  <si>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</si>
  <si>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</si>
  <si>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</si>
  <si>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</si>
  <si>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</si>
  <si>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</si>
  <si>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Returns the field value from a random record within the retrieved source data.</t>
  </si>
  <si>
    <r>
      <t>&lt;span class='formula'&gt;S</t>
    </r>
    <r>
      <rPr>
        <sz val="10"/>
        <color rgb="FF000000"/>
        <rFont val="Courier New"/>
        <family val="1"/>
      </rPr>
      <t>CRAMBLE</t>
    </r>
    <r>
      <rPr>
        <sz val="10"/>
        <color rgb="FF333333"/>
        <rFont val="Courier New"/>
        <family val="1"/>
      </rPr>
      <t>(firstName)&lt;/span&gt;</t>
    </r>
    <r>
      <rPr>
        <sz val="10"/>
        <color rgb="FF000000"/>
        <rFont val="Times New Roman"/>
        <family val="1"/>
      </rPr>
      <t xml:space="preserve">returns one of the source records’ firstName randomly. </t>
    </r>
  </si>
  <si>
    <r>
      <t>&lt;ul&gt;&lt;li&gt;Both &lt;span class='formula'&gt;</t>
    </r>
    <r>
      <rPr>
        <b/>
        <sz val="10"/>
        <color rgb="FF000000"/>
        <rFont val="Times New Roman"/>
        <family val="1"/>
      </rPr>
      <t>Scramble&lt;/span&gt;</t>
    </r>
    <r>
      <rPr>
        <sz val="10"/>
        <color rgb="FF000000"/>
        <rFont val="Times New Roman"/>
        <family val="1"/>
      </rPr>
      <t xml:space="preserve"> and &lt;span class='formula'&gt;</t>
    </r>
    <r>
      <rPr>
        <b/>
        <sz val="10"/>
        <color rgb="FF000000"/>
        <rFont val="Times New Roman"/>
        <family val="1"/>
      </rPr>
      <t>Mask&lt;/span&gt;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</si>
  <si>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</si>
  <si>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</si>
  <si>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</si>
  <si>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</si>
  <si>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</si>
  <si>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</si>
  <si>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</si>
  <si>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</si>
  <si>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r>
      <t xml:space="preserve">&lt;ul&gt;&lt;li&gt;If a parameter passed to the function has double quotes “”, it means String literals (constant values) are passed; without double quotes “”, DSP will treat it as a dynamic attribute whose value will be retrieved via </t>
    </r>
    <r>
      <rPr>
        <sz val="10"/>
        <color rgb="FF333333"/>
        <rFont val="Courier New"/>
        <family val="1"/>
      </rPr>
      <t>srcRecord.attribute.</t>
    </r>
    <r>
      <rPr>
        <sz val="10"/>
        <color rgb="FF000000"/>
        <rFont val="Times New Roman"/>
        <family val="1"/>
      </rPr>
      <t xml:space="preserve"> In the examples above, on the lookup_field_value parameter, the first example uses a dynamic attribute </t>
    </r>
    <r>
      <rPr>
        <sz val="10"/>
        <color rgb="FF333333"/>
        <rFont val="Courier New"/>
        <family val="1"/>
      </rPr>
      <t>AccountId</t>
    </r>
    <r>
      <rPr>
        <sz val="10"/>
        <color rgb="FF000000"/>
        <rFont val="Times New Roman"/>
        <family val="1"/>
      </rPr>
      <t xml:space="preserve">, while the second example uses a static string literal </t>
    </r>
    <r>
      <rPr>
        <sz val="10"/>
        <color rgb="FF333333"/>
        <rFont val="Courier New"/>
        <family val="1"/>
      </rPr>
      <t>“PersonAccount”</t>
    </r>
    <r>
      <rPr>
        <sz val="10"/>
        <color rgb="FF000000"/>
        <rFont val="Times New Roman"/>
        <family val="1"/>
      </rPr>
      <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t>
    </r>
  </si>
  <si>
    <r>
      <t>&lt;span class='formula'&gt;VLOOKUP(lookup_object_</t>
    </r>
    <r>
      <rPr>
        <i/>
        <sz val="10"/>
        <color rgb="FF000000"/>
        <rFont val="Courier New"/>
        <family val="1"/>
      </rPr>
      <t>name</t>
    </r>
    <r>
      <rPr>
        <sz val="10"/>
        <color rgb="FF333333"/>
        <rFont val="Courier New"/>
        <family val="1"/>
      </rPr>
      <t xml:space="preserve">, </t>
    </r>
    <r>
      <rPr>
        <i/>
        <sz val="10"/>
        <color rgb="FF333333"/>
        <rFont val="Courier New"/>
        <family val="1"/>
      </rPr>
      <t>field_name_to_return</t>
    </r>
    <r>
      <rPr>
        <sz val="10"/>
        <color rgb="FF333333"/>
        <rFont val="Courier New"/>
        <family val="1"/>
      </rPr>
      <t>, </t>
    </r>
    <r>
      <rPr>
        <i/>
        <sz val="10"/>
        <color rgb="FF333333"/>
        <rFont val="Courier New"/>
        <family val="1"/>
      </rPr>
      <t>field_name_on_lookup_object</t>
    </r>
    <r>
      <rPr>
        <sz val="10"/>
        <color rgb="FF333333"/>
        <rFont val="Courier New"/>
        <family val="1"/>
      </rPr>
      <t>, </t>
    </r>
    <r>
      <rPr>
        <i/>
        <sz val="10"/>
        <color rgb="FF333333"/>
        <rFont val="Courier New"/>
        <family val="1"/>
      </rPr>
      <t>lookup_field_</t>
    </r>
    <r>
      <rPr>
        <i/>
        <sz val="12"/>
        <color rgb="FF000000"/>
        <rFont val="Courier New"/>
        <family val="1"/>
      </rPr>
      <t>value</t>
    </r>
    <r>
      <rPr>
        <i/>
        <sz val="10"/>
        <color rgb="FF333333"/>
        <rFont val="Courier New"/>
        <family val="1"/>
      </rPr>
      <t>,</t>
    </r>
    <r>
      <rPr>
        <i/>
        <sz val="12"/>
        <color rgb="FF333333"/>
        <rFont val="Courier New"/>
        <family val="1"/>
      </rPr>
      <t xml:space="preserve"> [</t>
    </r>
    <r>
      <rPr>
        <i/>
        <sz val="10"/>
        <color rgb="FF333333"/>
        <rFont val="Courier New"/>
        <family val="1"/>
      </rPr>
      <t>connection_name])&lt;/span&gt;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field_name_on_lookup_object&lt;/span&gt;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connection_name&lt;/span&gt; </t>
    </r>
    <r>
      <rPr>
        <sz val="12"/>
        <color rgb="FF000000"/>
        <rFont val="Times New Roman"/>
        <family val="1"/>
      </rPr>
      <t xml:space="preserve">is optional, </t>
    </r>
    <r>
      <rPr>
        <sz val="10"/>
        <color rgb="FF000000"/>
        <rFont val="Times New Roman"/>
        <family val="1"/>
      </rPr>
      <t>if provided, DSP checks against the Connection indicated by the &lt;span class='formula'&gt;connection_name&lt;/span&gt; to lookup the values. If not provided, the default Connection is the target on the Mapping.</t>
    </r>
  </si>
  <si>
    <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</si>
  <si>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</si>
  <si>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</si>
  <si>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</si>
  <si>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</si>
  <si>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</si>
  <si>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</si>
  <si>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</si>
  <si>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</si>
  <si>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</si>
  <si>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</si>
  <si>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</si>
  <si>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</si>
  <si>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</si>
  <si>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</si>
  <si>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</si>
  <si>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</si>
  <si>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</si>
  <si>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</si>
  <si>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</si>
  <si>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</si>
  <si>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</si>
  <si>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</si>
  <si>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</si>
  <si>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</si>
  <si>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</si>
  <si>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</si>
  <si>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</si>
  <si>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</si>
  <si>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</si>
  <si>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</si>
  <si>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</si>
  <si>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</si>
  <si>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</si>
  <si>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</si>
  <si>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</si>
  <si>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</si>
  <si>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</si>
  <si>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</si>
  <si>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</si>
  <si>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</si>
  <si>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</si>
  <si>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</si>
  <si>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</si>
  <si>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</si>
  <si>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</si>
  <si>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</si>
  <si>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</si>
  <si>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</si>
  <si>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</si>
  <si>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</si>
  <si>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</si>
  <si>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</si>
  <si>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</si>
  <si>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</si>
  <si>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</si>
  <si>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</si>
  <si>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Batch Size</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</si>
  <si>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</si>
  <si>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</si>
  <si>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</si>
  <si>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</si>
  <si>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</si>
  <si>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</si>
  <si>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</si>
  <si>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</si>
  <si>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</si>
  <si>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</si>
  <si>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</si>
  <si>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pushtopics__Job__c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</si>
  <si>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</si>
  <si>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</si>
  <si>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</si>
  <si>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</si>
  <si>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</si>
  <si>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</si>
  <si>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</si>
  <si>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</si>
  <si>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</si>
  <si>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</si>
  <si>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</si>
  <si>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</si>
  <si>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</si>
  <si>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</si>
  <si>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</si>
  <si>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</si>
  <si>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</si>
  <si>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</si>
  <si>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</si>
  <si>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</si>
  <si>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</si>
  <si>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</si>
  <si>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</si>
  <si>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</si>
  <si>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</si>
  <si>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</si>
  <si>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</si>
  <si>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</si>
  <si>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</si>
  <si>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</si>
  <si>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</si>
  <si>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</si>
  <si>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</si>
  <si>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</si>
  <si>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</si>
  <si>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</si>
  <si>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</si>
  <si>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</si>
  <si>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</si>
  <si>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</si>
  <si>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</si>
  <si>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</si>
  <si>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</si>
  <si>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</si>
  <si>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</si>
  <si>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</si>
  <si>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</si>
  <si>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</si>
  <si>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</si>
  <si>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</si>
  <si>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Execution Name</t>
  </si>
  <si>
    <t>pushtopics__JobExecution__c</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</si>
  <si>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</si>
  <si>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</si>
  <si>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</si>
  <si>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</si>
  <si>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</si>
  <si>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</si>
  <si>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</si>
  <si>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</si>
  <si>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</si>
  <si>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</si>
  <si>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</si>
  <si>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</si>
  <si>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</si>
  <si>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</si>
  <si>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</si>
  <si>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</si>
  <si>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</si>
  <si>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</si>
  <si>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</si>
  <si>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</si>
  <si>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</si>
  <si>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</si>
  <si>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</si>
  <si>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</si>
  <si>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</si>
  <si>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Description of the Job.</t>
  </si>
  <si>
    <t>If defined, the message will be shown in the notification when the Job Execution fails. If undefined, a system default message will be displayed.</t>
  </si>
  <si>
    <t>If defined, the message will be shown in the notification when the Job Execution succeeds. If undefined, a system default message will be displayed.</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</si>
  <si>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</si>
  <si>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</si>
  <si>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</si>
  <si>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</si>
  <si>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Job API Name</t>
  </si>
  <si>
    <t>The API Name of a Job. It is a unique and external Id field, by default hidden from the page layout  and always defaulted to the Name field value.</t>
  </si>
  <si>
    <t>Job Name</t>
  </si>
  <si>
    <t>Direction of the job.</t>
  </si>
  <si>
    <t>Name of the Job.</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</si>
  <si>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</si>
  <si>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</si>
  <si>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</si>
  <si>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</si>
  <si>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</si>
  <si>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</si>
  <si>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</si>
  <si>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</si>
  <si>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</si>
  <si>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</si>
  <si>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</si>
  <si>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</si>
  <si>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</si>
  <si>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</si>
  <si>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</si>
  <si>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</si>
  <si>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</si>
  <si>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</si>
  <si>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</si>
  <si>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</si>
  <si>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</si>
  <si>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</si>
  <si>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</si>
  <si>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</si>
  <si>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</si>
  <si>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</si>
  <si>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</si>
  <si>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</si>
  <si>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</si>
  <si>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Job Execution Name</t>
  </si>
  <si>
    <t>Succeeded Executions</t>
  </si>
  <si>
    <t>Failed Executions</t>
  </si>
  <si>
    <t>Name of the Job Execution. It is auto-generated, where value is the concatenation of Job's Name and the time when the Job Execution is created.</t>
  </si>
  <si>
    <t>pushtopics__FailedExecutions__c</t>
  </si>
  <si>
    <t>pushtopics__SucceededExecutions__c</t>
  </si>
  <si>
    <t>Indicates whether the Job Execution was succeeded or not.</t>
  </si>
  <si>
    <t>Indicates whether the Job Execution is completed or still running in progress.</t>
  </si>
  <si>
    <t>Indicates whether the Job Execution was stopped or not.</t>
  </si>
  <si>
    <t>Master-detail relationship with the Job object.</t>
  </si>
  <si>
    <t>The time a Job Execution started.</t>
  </si>
  <si>
    <t>The time a Job Execution ended.</t>
  </si>
  <si>
    <t>The succeeceeded Mapping's Executions count associated with the Job Execution.</t>
  </si>
  <si>
    <t>The failed Mapping's Executions count associated with the Job Execution.</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</si>
  <si>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</si>
  <si>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</si>
  <si>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</si>
  <si>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</si>
  <si>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</si>
  <si>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</si>
  <si>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</si>
  <si>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</si>
  <si>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</si>
  <si>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</si>
  <si>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</si>
  <si>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</si>
  <si>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</si>
  <si>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</si>
  <si>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</si>
  <si>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</si>
  <si>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</si>
  <si>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</si>
  <si>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</si>
  <si>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</si>
  <si>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</si>
  <si>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</si>
  <si>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</si>
  <si>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</si>
  <si>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</si>
  <si>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</si>
  <si>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</si>
  <si>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r>
      <t>&lt;span class='formula'&gt;SCRAMBLE(srcField)&lt;/span&gt;</t>
    </r>
    <r>
      <rPr>
        <sz val="10"/>
        <color rgb="FF000000"/>
        <rFont val="Times New Roman"/>
        <family val="1"/>
      </rPr>
      <t> and replace &lt;span class='formula'&gt;</t>
    </r>
    <r>
      <rPr>
        <i/>
        <sz val="12"/>
        <color rgb="FF000000"/>
        <rFont val="Times New Roman"/>
        <family val="1"/>
      </rPr>
      <t>fieldName&lt;/span&gt;</t>
    </r>
    <r>
      <rPr>
        <sz val="10"/>
        <color rgb="FF000000"/>
        <rFont val="Times New Roman"/>
        <family val="1"/>
      </rPr>
      <t> with the field you want to extract the value from a random source record within the execution.</t>
    </r>
  </si>
  <si>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</si>
  <si>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</si>
  <si>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</si>
  <si>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</si>
  <si>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</si>
  <si>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</si>
  <si>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</si>
  <si>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</si>
  <si>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</si>
  <si>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</si>
  <si>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</si>
  <si>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</si>
  <si>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</si>
  <si>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</si>
  <si>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</si>
  <si>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</si>
  <si>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</si>
  <si>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</si>
  <si>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</si>
  <si>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</si>
  <si>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</si>
  <si>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 xml:space="preserve">To disable Feed Tracking in the Target. It can only be checked when the Target is an integration type of Connection. Default is "false". </t>
  </si>
  <si>
    <t>Default is "false". If checked and the calculated value is null, the target field will not be updated.</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</si>
  <si>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</si>
  <si>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</si>
  <si>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</si>
  <si>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</si>
  <si>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</si>
  <si>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</si>
  <si>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</si>
  <si>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</si>
  <si>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</si>
  <si>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pushtopics__NotifyEmailAddresses__c</t>
  </si>
  <si>
    <t>pushtopics__NotifyWhenExecutionCompletes__c</t>
  </si>
  <si>
    <t>&lt;tr&gt;&lt;td&gt;Failure Message&lt;/td&gt;&lt;td class='slds-truncate'&gt;pushtopics__FailureMessage__c&lt;/td&gt;&lt;td&gt;N&lt;/td&gt;&lt;td&gt;If defined, the message will be shown in the notification when the Job Execution fails. If undefined, a system default message will be displayed.&lt;/td&gt;&lt;/tr&gt;</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</si>
  <si>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</si>
  <si>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</si>
  <si>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&lt;tr&gt;&lt;td&gt;Success Message&lt;/td&gt;&lt;td class='slds-truncate'&gt;pushtopics__SuccessMessage__c&lt;/td&gt;&lt;td&gt;N&lt;/td&gt;&lt;td&gt;If defined, the message will be shown in the notification when the Job Execution succeeds. If undefined, a system default message will be displayed.&lt;/td&gt;&lt;/tr&gt;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</si>
  <si>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</si>
  <si>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</si>
  <si>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</si>
  <si>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</si>
  <si>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</si>
  <si>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</si>
  <si>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</si>
  <si>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</si>
  <si>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</si>
  <si>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</si>
  <si>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</si>
  <si>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</si>
  <si>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</si>
  <si>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</si>
  <si>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</si>
  <si>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</si>
  <si>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</si>
  <si>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</si>
  <si>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</si>
  <si>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</si>
  <si>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</si>
  <si>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</si>
  <si>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</si>
  <si>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</si>
  <si>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</si>
  <si>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</si>
  <si>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</si>
  <si>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</si>
  <si>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</si>
  <si>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</si>
  <si>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Defines which year the schdule job ends.</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</si>
  <si>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</si>
  <si>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</si>
  <si>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</si>
  <si>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</si>
  <si>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</si>
  <si>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</si>
  <si>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</si>
  <si>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</si>
  <si>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</si>
  <si>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</si>
  <si>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</si>
  <si>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</si>
  <si>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</si>
  <si>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</si>
  <si>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</si>
  <si>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</si>
  <si>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pushtopics__ScheduleJobID__c</t>
  </si>
  <si>
    <t>pushtopics__ScheduleStatus__c</t>
  </si>
  <si>
    <t>Next Run Time</t>
  </si>
  <si>
    <t>Previous Run Time</t>
  </si>
  <si>
    <t>Schedule</t>
  </si>
  <si>
    <t>Schedule Job ID</t>
  </si>
  <si>
    <t>Schedule Status</t>
  </si>
  <si>
    <t>Master-detail relationship to the Mapping object.</t>
  </si>
  <si>
    <t>Next run time of the scheduled job.</t>
  </si>
  <si>
    <t>Previous run time of the schedule job.</t>
  </si>
  <si>
    <t>Master-detail relationship to the Schedule object.</t>
  </si>
  <si>
    <t>The CronTrigger ID that uniquely identifies the scheduled APEX job at the back end.</t>
  </si>
  <si>
    <t>The status of the scheduled job.</t>
  </si>
  <si>
    <t>Master-detail relationship to the Job object.</t>
  </si>
  <si>
    <t>Job Schedule Number</t>
  </si>
  <si>
    <t>Auto-number.</t>
  </si>
  <si>
    <t>Description of the Executable.</t>
  </si>
  <si>
    <t>The sequence number for the current Executable that is part of the associated Job. When a Job is executed, the Executables will be executed in the ascending order defined in the Seq No. field.</t>
  </si>
  <si>
    <t>Executable</t>
  </si>
  <si>
    <t>The Direction of the Executable. If not defined, the Direction of the Job is used. At least one of the &lt;b&gt;Direction&lt;/b&gt; and &lt;b&gt;Job&lt;/b&gt; fields is required.</t>
  </si>
  <si>
    <t>The Job that the Executable is associated with. When multiple Executables are associated with a same Job, they can be executed in sequence based on the Seq No..</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</si>
  <si>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</si>
  <si>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</si>
  <si>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</si>
  <si>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</si>
  <si>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</si>
  <si>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</si>
  <si>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</si>
  <si>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</si>
  <si>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</si>
  <si>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</si>
  <si>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</si>
  <si>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</si>
  <si>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</si>
  <si>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pushtopics__SeqNoMustBeUniqueAcrossJob__c</t>
  </si>
  <si>
    <t>Seq No. Must Be Unique Across Job</t>
  </si>
  <si>
    <t>A helper field used to make sure all Executables associated with a same Job must have uniuqe Seq No.</t>
  </si>
  <si>
    <t>pushtopics__Length__c</t>
  </si>
  <si>
    <t>Length</t>
  </si>
  <si>
    <t>Max length of the target field.</t>
  </si>
  <si>
    <t>pushtopics__Executable__c</t>
  </si>
  <si>
    <t>Executable Schedule Number</t>
  </si>
  <si>
    <t>pushtopics__ExecutablePlusScheduleMustBeUnique__c</t>
  </si>
  <si>
    <t>Executable Plus Schedule Must Be Unique</t>
  </si>
  <si>
    <t>pushtopics__JobPlusScheduleMustBeUnique__c</t>
  </si>
  <si>
    <t>Job Plus Schedule Must Be Unique</t>
  </si>
  <si>
    <t>A helper field that makes sure a Schedule can only be assigned with the Job once.</t>
  </si>
  <si>
    <t>A helper field that makes sure a Schedule can only be assigned with the Executable  once.</t>
  </si>
  <si>
    <t>pushtopics__StopRemainingWhenAnExecutableFails__c</t>
  </si>
  <si>
    <t>Stop Remaining When An Executable Fails?</t>
  </si>
  <si>
    <t>If checked, when one of the Job's Executables completes and fails the execution, the Job Execution stops without executing the remaining Executables.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</si>
  <si>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</si>
  <si>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</si>
  <si>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</si>
  <si>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</si>
  <si>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</si>
  <si>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</si>
  <si>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</si>
  <si>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</si>
  <si>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r>
      <t>&lt;span class='formula'&gt;AGG_COUNT(aggregate_object_name, aggregate_field, group_field, group_values_field_on_source_object, [additional_criteria])</t>
    </r>
    <r>
      <rPr>
        <sz val="10"/>
        <color rgb="FF000000"/>
        <rFont val="Times New Roman"/>
        <family val="1"/>
      </rPr>
      <t xml:space="preserve"> &lt;/span&gt;</t>
    </r>
  </si>
  <si>
    <r>
      <t>&lt;span class='formula'&gt;AGG_COUNT_DISTINCT(aggregate_object_name,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</si>
  <si>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</si>
  <si>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</si>
  <si>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</si>
  <si>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r>
      <t>&lt;span class='formula'&gt;AGG_MAX(aggregate_object_name,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</si>
  <si>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</si>
  <si>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r>
      <t>&lt;span class='formula'&gt;AGG_MIN(aggregate_object_name, aggregate_field, group_field, group_values_field_on_source_object, [additional_criteria])</t>
    </r>
    <r>
      <rPr>
        <sz val="10"/>
        <color rgb="FF000000"/>
        <rFont val="Times New Roman"/>
        <family val="1"/>
      </rPr>
      <t xml:space="preserve"> &lt;/span&gt;</t>
    </r>
  </si>
  <si>
    <r>
      <t>&lt;span class='formula'&gt;AGG_SUM(aggregate_object_name,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</si>
  <si>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</si>
  <si>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</si>
  <si>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</si>
  <si>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</si>
  <si>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</si>
  <si>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</si>
  <si>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</si>
  <si>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</si>
  <si>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</si>
  <si>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</si>
  <si>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</si>
  <si>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</si>
  <si>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</si>
  <si>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</si>
  <si>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</si>
  <si>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</si>
  <si>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</si>
  <si>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</si>
  <si>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</si>
  <si>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</si>
  <si>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</si>
  <si>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</si>
  <si>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</si>
  <si>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Copied from the Job at the time it was executed.</t>
  </si>
  <si>
    <t>Exceptions while executing.</t>
  </si>
  <si>
    <t>Executable Schedule</t>
  </si>
  <si>
    <t>Job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</si>
  <si>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</si>
  <si>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</si>
  <si>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</si>
  <si>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</si>
  <si>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</si>
  <si>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</si>
  <si>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</si>
  <si>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r>
      <t>&lt;span class='formula'&gt;ESCAPE_HTML4(</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</si>
  <si>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class='formula'&gt;ESCAPE_XML(</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</si>
  <si>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t>Determine Sequence</t>
  </si>
  <si>
    <t>pushtopics__DeleteExecutionLogsAfterCompletion__c</t>
  </si>
  <si>
    <t>Delete Execution Logs After Completion?</t>
  </si>
  <si>
    <t>Defines what succeeded logs need to be deleted after the execution is completed.</t>
  </si>
  <si>
    <t>Information &amp; Settings</t>
  </si>
  <si>
    <t>Summary</t>
  </si>
  <si>
    <t>Execution Log (When Batchable = FALSE)</t>
  </si>
  <si>
    <t>Architecture</t>
  </si>
  <si>
    <t>Data Model</t>
  </si>
  <si>
    <t>Process Flow</t>
  </si>
  <si>
    <t>Directional Data Processing</t>
  </si>
  <si>
    <t>Data Uploader</t>
  </si>
  <si>
    <t>Schedule Job Management</t>
  </si>
  <si>
    <t>Insert</t>
  </si>
  <si>
    <t>Update</t>
  </si>
  <si>
    <t>Delete</t>
  </si>
  <si>
    <t>Upsert</t>
  </si>
  <si>
    <t>],</t>
  </si>
  <si>
    <t>ADD_DAYS</t>
  </si>
  <si>
    <t>ADD_MONTHS</t>
  </si>
  <si>
    <r>
      <t>&lt;span class='formula'&gt;ADD_D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</si>
  <si>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t>&lt;span class='formula'&gt;IF(NOT(Status == "Open"), ClosedDate, ADD_DAYS(CreatedDate, 3))&lt;/span&gt;, checks to see if the Status is NOT Open and if so, return the ClosedDate, otherwise return the CreatedDate plus 3 days, as the Expected Close Date.</t>
  </si>
  <si>
    <t>&lt;span class='formula'&gt;IF(Status == "Open", ADD_DAYS(CreatedDate, 3)), ClosedDate)&lt;/span&gt;&lt;div class='v-space'&gt;&lt;/div&gt;This formula checks to see if the Status is open and if so, return CreatedDate plus 3 days, otherwise return the ClosedDate, as the Expected Close Date.</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</si>
  <si>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t>
  </si>
  <si>
    <t>&lt;span class='formula'&gt;ADD_DAYS(StartDate, 5)&lt;/span&gt;&lt;div class='v-space-s'&gt;&lt;/div&gt;Adds 5 days to the start date. For example, if the start date is &lt;b&gt;September 20, 2017&lt;/b&gt;, the resulting date is &lt;b&gt;September 25, 2017&lt;/b&gt;.</t>
  </si>
  <si>
    <t>&lt;span class='formula'&gt;ADD_MONTHS (date/datetime, num) &lt;/span&gt;and replace &lt;span class='formula'&gt;date&lt;/span&gt; with the start date and &lt;span class='formula'&gt;num&lt;/span&gt; with the number of months to be added.</t>
  </si>
  <si>
    <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</si>
  <si>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TO_STRING</t>
  </si>
  <si>
    <t>&lt;span class='formula'&gt;TO_STRING(value)&lt;/span&gt; and replace &lt;span class='formula'&gt;value&lt;/span&gt; with the field or expression you want to convert to text format. Avoid using any special characters besides a decimal point (period) or minus sign (dash) in this function.</t>
  </si>
  <si>
    <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t>
  </si>
  <si>
    <t>TO_BLOB</t>
  </si>
  <si>
    <t>TO_BOOLEAN</t>
  </si>
  <si>
    <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t>
  </si>
  <si>
    <t xml:space="preserve">Converts a string value into boolean anywhere formulas are used. </t>
  </si>
  <si>
    <t>&lt;span class='formula'&gt;TO_BOOLEAN(string)&lt;/span&gt; and replace &lt;span class='formula'&gt;string&lt;/span&gt; with the field or expression you want to convert to boolean format.</t>
  </si>
  <si>
    <t>&lt;b&gt;Expected Boolean&lt;/b&gt;&lt;div class='v-space-s'&gt;&lt;/div&gt;&lt;span class='formula'&gt;TO_BOOLEAN("true")&lt;/span&gt; returns the expected a boolean value TRUE where the input type is a string.</t>
  </si>
  <si>
    <t>TO_DATE</t>
  </si>
  <si>
    <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t>
  </si>
  <si>
    <t>&lt;span class='formula'&gt;TO_DATE(string/datetime)&lt;/span&gt; and replace expression with a date/time or string value, merge field, or expression.</t>
  </si>
  <si>
    <t>&lt;span class='formula'&gt;TO_BLOB(string)&lt;/span&gt;</t>
  </si>
  <si>
    <t>TO_DATETIME</t>
  </si>
  <si>
    <t>Returns a datetime value for a text expression.</t>
  </si>
  <si>
    <t>&lt;span class='formula'&gt;TO_DATETIME(string)&lt;/span&gt; and replace expression with a string value, merge field, or expression.</t>
  </si>
  <si>
    <t>&lt;div class='v-space-s'&gt;&lt;/div&gt;&lt;span class='formula'&gt;TO_DATETIME("yyyy-MM-ddTHH:mm:ss.SSSZ")&lt;/span&gt; converts a string value in the format to a Datetime type.An input value example: "2002-10-09T19:00:00Z"</t>
  </si>
  <si>
    <t>BLANK_VALUE</t>
  </si>
  <si>
    <t>&lt;span class='formula'&gt;BLANK_VALUE(expression, substitute_expression)&lt;/span&gt; and replace expression with the expression you want evaluated; replace substitute_expression with the value you want to replace any blank values.</t>
  </si>
  <si>
    <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t>
  </si>
  <si>
    <t>TO_INTEGER</t>
  </si>
  <si>
    <t>&lt;ul&gt;&lt;li&gt;If the input is a string value, the string value must represent an integer.&lt;/li&gt;&lt;li&gt;If the input is a decimal, double, float or integer, the result will be the integer part of the input value.&lt;/li&gt;&lt;/ul&gt;</t>
  </si>
  <si>
    <t>Converts a text string to a integer number.</t>
  </si>
  <si>
    <t>&lt;div class='v-space-s'&gt;&lt;/div&gt;&lt;span class='formula'&gt;TO_INTEGER("25")&lt;/span&gt; converts the string value to the integer type.</t>
  </si>
  <si>
    <t>Converts a text string to a decimal number.</t>
  </si>
  <si>
    <t>IS_NUMBER</t>
  </si>
  <si>
    <t>&lt;span class='formula'&gt;IS_NUMBER(string)&lt;/span&gt; and replace &lt;span class='formula'&gt;string&lt;/span&gt; with the field or expression you want converted into a decimal.</t>
  </si>
  <si>
    <t>&lt;div class='v-space-s'&gt;&lt;/div&gt;&lt;span class='formula'&gt;IS_NUMBER("25.33")&lt;/span&gt; converts the string value to the decimal type.</t>
  </si>
  <si>
    <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t>
  </si>
  <si>
    <t>&lt;span class='formula'&gt;IS_NUMBER(text)&lt;/span&gt; and replace text with the merge field name for the text field.</t>
  </si>
  <si>
    <t>&lt;span class='formula'&gt;OR(LEN(Bank_Account_Number__c) &lt;&gt; 10, NOT(IS_NUMBER(Bank_Account_Number__c)))&lt;/span&gt;</t>
  </si>
  <si>
    <t>&lt;ul&gt;&lt;li&gt;This function returns FALSE for blank values.&lt;div class='v-space-s'&gt;&lt;/div&gt;The IS_NUMBER function is not aware of your locale. For example, &lt;span class='formula'&gt;IS_NUMBER("123,12")&lt;/span&gt; and &lt;span class='formula'&gt;IS_NUMBER("1 000")&lt;/span&gt; return FALSE even if the user's locale is “French.”&lt;/li&gt;&lt;li&gt;Chinese, Japanese, Korean, and special characters including a space return FALSE.&lt;/li&gt;&lt;li&gt;The IS_NUMBER function returns TRUE for scientific formatting such as “2E2” or “123.123.”&lt;/li&gt;&lt;/ul&gt;</t>
  </si>
  <si>
    <t>IS_BLANK</t>
  </si>
  <si>
    <t>&lt;span class='formula'&gt;IS_BLANK(expression)&lt;/span&gt; and replace expression with the expression you want evaluated.</t>
  </si>
  <si>
    <t>&lt;span class='formula'&gt;IF(IS_BLANK(Maint_Amount__c), 0, 1)&lt;/span&gt;</t>
  </si>
  <si>
    <t>IS_FIRST_IN_BATCH</t>
  </si>
  <si>
    <t>&lt;span class='formula'&gt;IS_FIRST_IN_BATCH(field_name)&lt;/span&gt; and replace &lt;span class='formula'&gt;field_name&lt;/span&gt; with the field name of the source object.</t>
  </si>
  <si>
    <t>&lt;span class='formula'&gt;IS_FIRST_IN_BATCH("Name") returns true if the current source record's Name first appears in the batch.&lt;/span&gt;</t>
  </si>
  <si>
    <t>LAST_INDEX_OF</t>
  </si>
  <si>
    <t>LAST_INDEX_OF_IGNORE_CASE</t>
  </si>
  <si>
    <t>TO_LOWER_CASE</t>
  </si>
  <si>
    <t>&lt;span class='formula'&gt;TO_LOWER_CASE(text, [locale])&lt;/span&gt; and replace text with the field or text you wish to convert to lowercase, and locale with the optional two-character ISO language code or five-character locale code, if available.</t>
  </si>
  <si>
    <r>
      <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t>
    </r>
    <r>
      <rPr>
        <sz val="10"/>
        <color rgb="FF333333"/>
        <rFont val="Courier New"/>
        <family val="1"/>
      </rPr>
      <t>()&lt;/span&gt;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class='formula'&gt;TO_LOWER_CASE</t>
    </r>
    <r>
      <rPr>
        <sz val="10"/>
        <color rgb="FF333333"/>
        <rFont val="Courier New"/>
        <family val="1"/>
      </rPr>
      <t>()&lt;/span&gt;</t>
    </r>
    <r>
      <rPr>
        <sz val="10"/>
        <color rgb="FF333333"/>
        <rFont val="Arial"/>
        <family val="2"/>
      </rPr>
      <t> function as follows:&lt;div class='v-space-s'&gt;&lt;/div&gt;&lt;span class='formula'&gt;TO_LOWER_CASE(text, "tr")&lt;/span&gt;</t>
    </r>
  </si>
  <si>
    <t>TO_UPPER_CASE</t>
  </si>
  <si>
    <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t>
  </si>
  <si>
    <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t>
  </si>
  <si>
    <t>INDEX_OF</t>
  </si>
  <si>
    <t>INDEX_OF_IGNORE_CASE</t>
  </si>
  <si>
    <t>&lt;span class='formula'&gt;INDEX_OF(string, substring, [index])&lt;/span&gt;.</t>
  </si>
  <si>
    <t>&lt;span class='formula'&gt;INDEX_OF("abcdbcdefg", "bcd")&lt;/span&gt; returns 1.</t>
  </si>
  <si>
    <t>Returns the first index of substring in the full string, case insensitive.</t>
  </si>
  <si>
    <t>Returns the first index of substring in the full string, case sensitive.</t>
  </si>
  <si>
    <t>&lt;span class='formula'&gt;INDEX_OF_IGNORE_CASE(string, substring, [index])&lt;/span&gt;.</t>
  </si>
  <si>
    <t>&lt;span class='formula'&gt;INDEX_OF_IGNORE_CASE("abcdbcdefg", "BcD")&lt;/span&gt; returns 1.</t>
  </si>
  <si>
    <t>&lt;span class='formula'&gt;LAST_INDEX_OF(string, substring, [index])&lt;/span&gt;.</t>
  </si>
  <si>
    <t>Returns the last index of substring in the full string, case sensitive.</t>
  </si>
  <si>
    <t>&lt;span class='formula'&gt;LAST_INDEX_OF("abcdbcdefg", "bcd")&lt;/span&gt; returns 4.</t>
  </si>
  <si>
    <t>Returns the last index of substring in the full string, case insensitive.</t>
  </si>
  <si>
    <t>&lt;span class='formula'&gt;LAST_INDEX_OF_IGNORE_CASE(string, substring, [index])&lt;/span&gt;.</t>
  </si>
  <si>
    <t>&lt;span class='formula'&gt;LAST_INDEX_OF_IGNORE_CASE("abcdbcdefg", "BcD")&lt;/span&gt; returns 4.</t>
  </si>
  <si>
    <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t>
  </si>
  <si>
    <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t>
  </si>
  <si>
    <t>REPLACE</t>
  </si>
  <si>
    <t>STARTS_WITH</t>
  </si>
  <si>
    <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t>
  </si>
  <si>
    <t>BASE64_ENCODE</t>
  </si>
  <si>
    <t>BASE64_DECODE</t>
  </si>
  <si>
    <t>&lt;span class='formula'&gt;STARTS_WITH(string, compare_string)&lt;/span&gt; and replace text, compare_text with the characters or fields you want to compare.</t>
  </si>
  <si>
    <t>Encode a String value to BASE64 format.</t>
  </si>
  <si>
    <t>&lt;span class='formula'&gt;BASE64_ENCODE(string)&lt;/span&gt;</t>
  </si>
  <si>
    <t>Decode a BASE64 format to the original string.</t>
  </si>
  <si>
    <t>&lt;span class='formula'&gt;BASE64_DECODE(encoding)&lt;/span&gt;</t>
  </si>
  <si>
    <t>ENDS_WITH</t>
  </si>
  <si>
    <t>&lt;span class='formula'&gt;ENDS_WITH(string, compare_string)&lt;/span&gt; and replace text, compare_text with the characters or fields you want to compare.</t>
  </si>
  <si>
    <t>Determines if string ends with specific characters and returns TRUE if it does. Returns FALSE if it doesn't.</t>
  </si>
  <si>
    <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t>
  </si>
  <si>
    <t>SUBSTRING</t>
  </si>
  <si>
    <t>SUBSTRING_AFTER</t>
  </si>
  <si>
    <t>SUBSTRING_AFTER_LAST</t>
  </si>
  <si>
    <t>SUBSTRING_BEFORE</t>
  </si>
  <si>
    <t>SUBSTRING_BEFORE_LAST</t>
  </si>
  <si>
    <t>SUBSTRING_BETWEEN</t>
  </si>
  <si>
    <t>Returns a new String that begins with the character at the specified zero-based startIndex and extends to the character at endIndex - 1. It is equal to the Apex: &lt;span class='formula'&gt;String.substring(startIndex, endIndex)&lt;/span&gt;</t>
  </si>
  <si>
    <t>&lt;span class='formula'&gt;SUBSTRING(string, start_index, end_index)&lt;/span&gt;</t>
  </si>
  <si>
    <t>Returns the substring that occurs after the first occurrence of the specified separator. It is equal to the Apex: &lt;span class='formula'&gt;String.substringAfter(separator)&lt;/span&gt;</t>
  </si>
  <si>
    <t>&lt;span class='formula'&gt;SUBSTRING_AFTER(string, seprator)&lt;/span&gt;</t>
  </si>
  <si>
    <t>Returns the substring that occurs after the last occurrence of the specified separator. It is equal to the Apex: &lt;span class='formula'&gt;String.substringAfterLast(separator)&lt;/span&gt;</t>
  </si>
  <si>
    <t>&lt;span class='formula'&gt;SUBSTRING_AFTER_LAST(string, seprator)&lt;/span&gt;</t>
  </si>
  <si>
    <t>&lt;span class='formula'&gt;SUBSTRING_BEFORE(string, seprator)&lt;/span&gt;</t>
  </si>
  <si>
    <t>&lt;span class='formula'&gt;SUBSTRING_BEFORE_LAST(string, seprator)&lt;/span&gt;</t>
  </si>
  <si>
    <t>Returns the substring that occurs before the last occurrence of the specified separator. It is equal to the Apex: &lt;span class='formula'&gt;String.substringBeforeLast(separator)&lt;/span&gt;</t>
  </si>
  <si>
    <t>Returns the substring that occurs before the first occurrence of the specified separator. It is equal to the Apex: &lt;span class='formula'&gt;String.substringBefore(separator)&lt;/span&gt;</t>
  </si>
  <si>
    <t>Returns the substring that occurs between the two specified Strings. It is equal to the Apex: &lt;span class='formula'&gt;String.substringBetween(open, close)&lt;/span&gt;</t>
  </si>
  <si>
    <t>&lt;span class='formula'&gt;SUBSTRING_BETWEEN(string, open, close)&lt;/span&gt;</t>
  </si>
  <si>
    <t>&lt;ul&gt;&lt;li&gt;If the input value is NULL, the function will return a NULL value instead of FALSE&lt;/li&gt;&lt;/ul&gt;</t>
  </si>
  <si>
    <t>() (Parenthesises)</t>
  </si>
  <si>
    <t>Returns a date value for a datetime or text expression.</t>
  </si>
  <si>
    <t>Returns a datetime representing the current moment.</t>
  </si>
  <si>
    <t>Returns a datetime value for a text expression in the ISO 8601 format.</t>
  </si>
  <si>
    <t>TO_DECIMAL</t>
  </si>
  <si>
    <t>&lt;div class='v-space-s'&gt;&lt;/div&gt;&lt;span class='formula'&gt;TO_DECIMAL("25.3")&lt;/span&gt; converts the string value to the decimal type.</t>
  </si>
  <si>
    <r>
      <t>&lt;span class='formula'&gt;TO_INTEGER(</t>
    </r>
    <r>
      <rPr>
        <i/>
        <sz val="10"/>
        <color rgb="FF333333"/>
        <rFont val="Courier New"/>
        <family val="1"/>
      </rPr>
      <t>string/decimal/double/float/integer</t>
    </r>
    <r>
      <rPr>
        <sz val="10"/>
        <color rgb="FF333333"/>
        <rFont val="Courier New"/>
        <family val="1"/>
      </rPr>
      <t>)&lt;/span&gt;</t>
    </r>
    <r>
      <rPr>
        <sz val="10"/>
        <color rgb="FF000000"/>
        <rFont val="Times New Roman"/>
        <family val="1"/>
      </rPr>
      <t> and replace parameter with the field or expression you want converted into an integer.</t>
    </r>
  </si>
  <si>
    <r>
      <t>&lt;span class='formula'&gt;TO_DECIMAL(</t>
    </r>
    <r>
      <rPr>
        <i/>
        <sz val="10"/>
        <color rgb="FF333333"/>
        <rFont val="Courier New"/>
        <family val="1"/>
      </rPr>
      <t>string</t>
    </r>
    <r>
      <rPr>
        <sz val="10"/>
        <color rgb="FF333333"/>
        <rFont val="Courier New"/>
        <family val="1"/>
      </rPr>
      <t>)&lt;/span&gt;</t>
    </r>
    <r>
      <rPr>
        <sz val="10"/>
        <color rgb="FF000000"/>
        <rFont val="Times New Roman"/>
        <family val="1"/>
      </rPr>
      <t> and replace parameter with the field or expression you want converted into a decimal.</t>
    </r>
  </si>
  <si>
    <t>Converts a text string to a decimal.</t>
  </si>
  <si>
    <t>Converts a string to a boolean.</t>
  </si>
  <si>
    <t>Converts a text string to a blob.</t>
  </si>
  <si>
    <t>Converts a string/decimal/double/float/integer value to an integer.</t>
  </si>
  <si>
    <t>Returns a new String that begins with the character at the specified zero-based startIndex and extends to the character at endIndex - 1.</t>
  </si>
  <si>
    <t>Returns the substring that occurs after the first occurrence of the specified separator.</t>
  </si>
  <si>
    <t>Returns the substring that occurs after the last occurrence of the specified separator.</t>
  </si>
  <si>
    <t>Returns the substring that occurs before the first occurrence of the specified separator.</t>
  </si>
  <si>
    <t>Returns the substring that occurs before the last occurrence of the specified separator.</t>
  </si>
  <si>
    <t>Returns the substring that occurs between the two specified Strings.</t>
  </si>
  <si>
    <t>Returns the index of the last occurrence of the specified substring, starting from the character at index 0 and ending at the specified index.</t>
  </si>
  <si>
    <t>Returns the index of the last occurrence of the specified substring regardless of case, starting from the character at index 0 and ending at the specified index.</t>
  </si>
  <si>
    <t>Returns the zero-based index of the first occurrence of the specified substring from the point of the given index.</t>
  </si>
  <si>
    <t xml:space="preserve">Returns the zero-based index of the first occurrence of the specified substring without regard to case. </t>
  </si>
  <si>
    <t>Determines if a field's value of the currently being evaluated record first appears in the batch. Typically this function can be used in the "In Scope Filter" to filter in the scoped source records in a batch, or in the field mappings to conditionally evaluate values.</t>
  </si>
  <si>
    <t>Q Page Size</t>
  </si>
  <si>
    <t>pushtopics__QPageSize__c</t>
  </si>
  <si>
    <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t>
  </si>
  <si>
    <t xml:space="preserve">Always Transform When Records Updated?	</t>
  </si>
  <si>
    <t>pushtopics__AlwaysTransformWhenUpdated__c</t>
  </si>
  <si>
    <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t>
  </si>
  <si>
    <t>pushtopics__Connection__c</t>
  </si>
  <si>
    <t>Used in single connection executables - create Salesforce DML or Query from a Connection record directly.</t>
  </si>
  <si>
    <t>Deployable?</t>
  </si>
  <si>
    <t>pushtopics__Deployable__c</t>
  </si>
  <si>
    <t>Formula field indicating whether the current Executable is deployable or the related Job is deployable. It can be used in filters while migrating DSP Executables and their related Field Mappings from one environment to another.</t>
  </si>
  <si>
    <t>Disable Feed Tracking(Integration Only)?</t>
  </si>
  <si>
    <t>Error Out If Source Attributes Missing?</t>
  </si>
  <si>
    <t>pushtopics__ErrorOutIfSourceAttributesMissing__c</t>
  </si>
  <si>
    <t>If checked, during execution, if there is any source attribute part of the field mappings that is missing from the payload, DSP will error out. Otherwise, DSP will treat it as NULL.</t>
  </si>
  <si>
    <t>The name which uniquely identifies the Executable.</t>
  </si>
  <si>
    <t>Execute Available?</t>
  </si>
  <si>
    <t>pushtopics__ExecuteAvailable__c</t>
  </si>
  <si>
    <t>Has Job?</t>
  </si>
  <si>
    <t>pushtopics__HasJob__c</t>
  </si>
  <si>
    <t>Used internally to indicate whether the Executable has a Job or not.</t>
  </si>
  <si>
    <t>Internal Type</t>
  </si>
  <si>
    <t>pushtopics__InternalType__c</t>
  </si>
  <si>
    <t>Is Salesforce Action?</t>
  </si>
  <si>
    <t>pushtopics__IsSalesforceAction__c</t>
  </si>
  <si>
    <t>Used internally to determine whether the Executable is a Salesforce action.</t>
  </si>
  <si>
    <t>Is Single Connection?</t>
  </si>
  <si>
    <t>pushtopics__IsSingleConnection__c</t>
  </si>
  <si>
    <t>Used internally to determine whether the Executable is directional or single connectional.</t>
  </si>
  <si>
    <t>Is Source a Big Object?</t>
  </si>
  <si>
    <t>pushtopics__IsSourceABigObject__c</t>
  </si>
  <si>
    <t>Used internally to determine whether the source object is a Salesforce big object.</t>
  </si>
  <si>
    <t>Is Source&amp;Target Current Org Same Object</t>
  </si>
  <si>
    <t>pushtopics__IsSourceTargetCurrentOrgSameObject__c</t>
  </si>
  <si>
    <t>Used internally to determine whether the source and target are the same in terms of connection and object name.</t>
  </si>
  <si>
    <t>Jobable</t>
  </si>
  <si>
    <t>pushtopics__Jobable__c</t>
  </si>
  <si>
    <t>Used internally to determine whether the Executable can be associated with a Job.</t>
  </si>
  <si>
    <t>Prevent Production Action?</t>
  </si>
  <si>
    <t>pushtopics__PreventProductionAction__c</t>
  </si>
  <si>
    <t>If checked, DSP will not allow actions against the production connection.</t>
  </si>
  <si>
    <t>Q Context Record ID</t>
  </si>
  <si>
    <t>Q Deletable?</t>
  </si>
  <si>
    <t>pushtopics__ContextRecordID__c</t>
  </si>
  <si>
    <t>pushtopics__QDeletable__c</t>
  </si>
  <si>
    <t>Q Downloadable?</t>
  </si>
  <si>
    <t>pushtopics__QDownloadable__c</t>
  </si>
  <si>
    <t>Q Editable?</t>
  </si>
  <si>
    <t>pushtopics__QEditable__c</t>
  </si>
  <si>
    <t>Q Execute Button Label</t>
  </si>
  <si>
    <t>pushtopics__QExecuteButtonLabel__c</t>
  </si>
  <si>
    <t>Q Helper Text</t>
  </si>
  <si>
    <t>pushtopics__QHelperText__c</t>
  </si>
  <si>
    <t>Q Mass Editable?</t>
  </si>
  <si>
    <t>pushtopics__QMassEditable__c</t>
  </si>
  <si>
    <t>Q Max Row Selection</t>
  </si>
  <si>
    <t>pushtopics__QMaxRowSelection__c</t>
  </si>
  <si>
    <t>Q Open Record In Current Tab?</t>
  </si>
  <si>
    <t>pushtopics__QOpenInCurrentTab__c</t>
  </si>
  <si>
    <t>Q Open Record In Lightning?</t>
  </si>
  <si>
    <t>pushtopics__QOpenInRecordPage__c</t>
  </si>
  <si>
    <t>Q Override Column Labels</t>
  </si>
  <si>
    <t>pushtopics__QOverrideColumnLabels__c</t>
  </si>
  <si>
    <t>Q Required Custom Permissions To Action</t>
  </si>
  <si>
    <t>pushtopics__QRequiredCustomPermissionsToAction__c</t>
  </si>
  <si>
    <t>Q Required Custom Permissions To View</t>
  </si>
  <si>
    <t>pushtopics__QRequiredCustomPermissionsToView__c</t>
  </si>
  <si>
    <t>Q Result Icon Name</t>
  </si>
  <si>
    <t>pushtopics__QResultIconName__c</t>
  </si>
  <si>
    <t>Q Result Title</t>
  </si>
  <si>
    <t>pushtopics__QResultTitle__c</t>
  </si>
  <si>
    <t>Q Retrieve All?</t>
  </si>
  <si>
    <t>pushtopics__QRetrieveAll__c</t>
  </si>
  <si>
    <t>Q Show Picklist Labels</t>
  </si>
  <si>
    <t>pushtopics__QShowPicklistLabels__c</t>
  </si>
  <si>
    <t>Q Sorted By</t>
  </si>
  <si>
    <t>pushtopics__QSortedBy__c</t>
  </si>
  <si>
    <t>Q Sorted Direction</t>
  </si>
  <si>
    <t>pushtopics__QSortedDirection__c</t>
  </si>
  <si>
    <t>Query String</t>
  </si>
  <si>
    <t>pushtopics__QueryString__c</t>
  </si>
  <si>
    <t>Record Type</t>
  </si>
  <si>
    <t>RecordTypeId</t>
  </si>
  <si>
    <t>There are two active Record Types - Salesforce2Salesforce and Salesforce, which relate to Directional and Single Connection Executables respectively.</t>
  </si>
  <si>
    <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t>
  </si>
  <si>
    <t>Relax Field Mapping's Type Check?</t>
  </si>
  <si>
    <t>pushtopics__RelaxFieldMappingsTypeCheck__c</t>
  </si>
  <si>
    <t>Retrieve Modified Since Last End Time</t>
  </si>
  <si>
    <t>pushtopics__RetrieveModifiedSinceLastEndTime__c</t>
  </si>
  <si>
    <t>Retrieve Modified Since Last Start Time</t>
  </si>
  <si>
    <t>pushtopics__RetrieveModifiedSinceLastStartTime__c</t>
  </si>
  <si>
    <t>If checked, a "SystemModstamp &gt; (Last End Time)" condition will be added to the Retrieve Parameters during execution. Last End Time is the latest SUCCEEDED Execution's End Time.</t>
  </si>
  <si>
    <t>If checked, a "SystemModstamp &gt; (Last Start Time)" condition will be added to the Retrieve Parameters during execution. Last Start Time is the latest SUCCEEDED Execution's Start Time.</t>
  </si>
  <si>
    <t>Retrieve Size(Integration Only)</t>
  </si>
  <si>
    <t>Scheduleable?</t>
  </si>
  <si>
    <t>pushtopics__Scheduleable__c</t>
  </si>
  <si>
    <t>Used internally to indicate the type of the Executable.</t>
  </si>
  <si>
    <t>Used internally to determine whether the Executable can be executed thru the quick action "Execute".</t>
  </si>
  <si>
    <t>Scope Filter</t>
  </si>
  <si>
    <t>pushtopics__ScopeFilter__c</t>
  </si>
  <si>
    <t>Used to check whether each source record is in scope or not, if not in scope, the source record will be excluded from the execution. Use DSP expressions and/or functions that return a boolean value.</t>
  </si>
  <si>
    <t>Serial Mode?</t>
  </si>
  <si>
    <t>pushtopics__SerialMode__c</t>
  </si>
  <si>
    <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t>
  </si>
  <si>
    <t>Source Big Object Index Fields</t>
  </si>
  <si>
    <t>pushtopics__SourceBigObjectIndexFields__c</t>
  </si>
  <si>
    <t>Comma separated index fields of the source big object. Salesforce big object relies on index fields to identify a record, instead of the ID field. This specifies which index fields the source big object uses, so a record can be identified in the Q component.</t>
  </si>
  <si>
    <t>Source Key Field</t>
  </si>
  <si>
    <t>pushtopics__SourceIdField__c</t>
  </si>
  <si>
    <t xml:space="preserve">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t>
  </si>
  <si>
    <t>Target Query String</t>
  </si>
  <si>
    <t>pushtopics__TargetQueryString__c</t>
  </si>
  <si>
    <t>Case Sensitive. Used to check the target existence of the source data. For the data already exists in the target, DSP treats it as [Update], otherwise as [Insert].</t>
  </si>
  <si>
    <t>If there are multiple matches, all matched data will be updated as long as the transaction does not exceed any Salesforce limitations.</t>
  </si>
  <si>
    <t>Used to store the SOQL saved in the target tab of the Q component.</t>
  </si>
  <si>
    <t>Transform in Before Triggers?</t>
  </si>
  <si>
    <t>Use Salesforce Upsert API?</t>
  </si>
  <si>
    <t>pushtopics__UseSalesforceUpsertAPI__c</t>
  </si>
  <si>
    <t>If checked when the Action is "Upsert", DSP will use standard Upsert API to perform the action, instead of using the Key Field Mapping to check the existence and based on the result performing "Insert" and "Update" separately.</t>
  </si>
  <si>
    <t>Used to mock the context of a record in Executable; If the executableQ lwc component is put on a record page, DSP will pass the record's ID to the component.</t>
  </si>
  <si>
    <t>Indicates whether the Q's query result is deletable(user must have delete access to the records).</t>
  </si>
  <si>
    <t>Indicate whether the result in the Q result is downloadable. User needs the "Download Data In Q" custom permission to be able download.</t>
  </si>
  <si>
    <t>Indicates whether the Q's query result is editable(user must have edit access to the records and fields).</t>
  </si>
  <si>
    <t>The label of the Execute button on the LWC component executableQ.</t>
  </si>
  <si>
    <t>Display as helper text next to the Q result's title.</t>
  </si>
  <si>
    <t>If checked, when user has the edit access to the Q's result and the "Q Editable?" is enabled, user can mass edit the fields of selected records before save.</t>
  </si>
  <si>
    <t>The maximum number of rows that can be selected. Checkboxes are used for selection by default, and radio buttons are used when maxRowSelection is 1. Big Object query result is always defaulted to 1.</t>
  </si>
  <si>
    <t>If checked, when clicking a record link in the query result, the record will be opened up in the current tab, instead of a new one.</t>
  </si>
  <si>
    <t>If checked, when clicking a record link from the Q's query result, the record will be opened up in the standard lightning record page, instead of the DSP Record page.</t>
  </si>
  <si>
    <t>Use the format of "field1: overriddenLabel1, field2: overriddentLabel2"(remove surrounding double quotes) to override default colunm labels of the query result.</t>
  </si>
  <si>
    <t>The page size of the "Q" component.</t>
  </si>
  <si>
    <t>Comma separated custom permission names. If set, only users with one of the custom permissions can action from the executableQ component;</t>
  </si>
  <si>
    <t>Comma separated custom permission names. If set, only users with one of the custom permissions can view the executableQ component; if not set, there is no restriction.</t>
  </si>
  <si>
    <t>The Lightning Design System name of the icon. Names are written in the format 'utility:down' where 'utility' is the category, and 'down' is the specific icon to be displayed.</t>
  </si>
  <si>
    <t>Sets the title of the Q result.</t>
  </si>
  <si>
    <t>If checked and when being queried in Q, all data will be retrieved at once and cached locally. Check this when the result data is small and if you wish to avoid multiple server hits while user navigating thru the paged records.</t>
  </si>
  <si>
    <t>If checked, picklist fields will display in API values instead of labels otherwise.</t>
  </si>
  <si>
    <t>Defines the initial sorted field on Q's query result. If "Q Retrieval All" is checked, DSP will use this field to sort the result. This is typically defined to sort the records when the querying Object is a Salesforce big object which does not support pagination.</t>
  </si>
  <si>
    <t>Used in conjunction with Q Sorted By. The available values are "asc", "desc".</t>
  </si>
  <si>
    <t>Stores the source SOQL string if the Executable's Internal Type is "Salesforce Query".</t>
  </si>
  <si>
    <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t>
  </si>
  <si>
    <t>pushtopics__TransformInBeforeTriggers__c</t>
  </si>
  <si>
    <t>An Executable (pushtopics__Executable__c) record defines the details that DSP uses for the execution, such as how source data is retrieved, how target data is actioned, the scope filter checking if a source record is in scope, the ordering in job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t>
  </si>
  <si>
    <t>Active?</t>
  </si>
  <si>
    <t>pushtopics__Active__c</t>
  </si>
  <si>
    <t>Checking this field will activate all the related schedule jobs; unchecking it will deactivate the related schedule jobs.</t>
  </si>
  <si>
    <t>Unique name of the schedule.</t>
  </si>
  <si>
    <t>Cron Expression</t>
  </si>
  <si>
    <t>pushtopics__CronExpression__c</t>
  </si>
  <si>
    <t>Read only. The cron expression will be generated automatically upon save.</t>
  </si>
  <si>
    <t>Indicates whether the current Schedule is deployable, and can be used in filters while migrating DSP Schedules and their related Apex Schedules, Executable Schedules, and Job Schedules from one environment to another.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</si>
</sst>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i/>
      <sz val="12"/>
      <color rgb="FF000000"/>
      <name val="Courier New"/>
      <family val="1"/>
    </font>
    <font>
      <i/>
      <sz val="12"/>
      <color rgb="FF333333"/>
      <name val="Courier New"/>
      <family val="1"/>
    </font>
    <font>
      <sz val="12"/>
      <color rgb="FFD4D4D4"/>
      <name val="Menlo"/>
      <family val="2"/>
    </font>
    <font>
      <sz val="13"/>
      <color rgb="FF080707"/>
      <name val="Helvetica"/>
      <family val="2"/>
    </font>
    <font>
      <sz val="11"/>
      <color rgb="FF3A3A3A"/>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71">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8"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29" fillId="0" borderId="0" xfId="0" applyFont="1"/>
    <xf numFmtId="0" fontId="2" fillId="0" borderId="9" xfId="0" applyFont="1" applyBorder="1" applyAlignment="1">
      <alignment horizontal="center" vertical="center" wrapText="1"/>
    </xf>
    <xf numFmtId="0" fontId="30" fillId="0" borderId="1" xfId="0" applyFont="1" applyBorder="1" applyAlignment="1">
      <alignment vertical="center" wrapText="1"/>
    </xf>
    <xf numFmtId="0" fontId="30" fillId="0" borderId="2" xfId="0" applyFont="1" applyBorder="1" applyAlignment="1">
      <alignment vertical="center" wrapText="1"/>
    </xf>
    <xf numFmtId="0" fontId="30" fillId="0" borderId="3" xfId="0" applyFont="1" applyBorder="1" applyAlignment="1">
      <alignment vertical="center" wrapText="1"/>
    </xf>
    <xf numFmtId="0" fontId="30" fillId="0" borderId="4" xfId="0" applyFont="1" applyBorder="1" applyAlignment="1">
      <alignment vertical="center" wrapText="1"/>
    </xf>
    <xf numFmtId="0" fontId="30" fillId="0" borderId="5" xfId="0" applyFont="1" applyBorder="1" applyAlignment="1">
      <alignment vertical="center" wrapText="1"/>
    </xf>
    <xf numFmtId="0" fontId="30"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Alignment="1">
      <alignment vertical="center" wrapText="1"/>
    </xf>
    <xf numFmtId="0" fontId="30" fillId="0" borderId="0" xfId="0" applyFont="1" applyAlignment="1">
      <alignmen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vertical="center" wrapText="1"/>
    </xf>
    <xf numFmtId="0" fontId="30" fillId="0" borderId="0" xfId="0" applyFont="1" applyBorder="1" applyAlignment="1">
      <alignment vertical="center" wrapText="1"/>
    </xf>
    <xf numFmtId="0" fontId="2" fillId="0" borderId="0" xfId="0" applyFont="1" applyBorder="1" applyAlignment="1">
      <alignment vertical="center" wrapText="1"/>
    </xf>
    <xf numFmtId="0" fontId="2" fillId="0" borderId="0" xfId="0" applyFont="1" applyFill="1" applyBorder="1" applyAlignment="1">
      <alignment vertical="center" wrapText="1"/>
    </xf>
    <xf numFmtId="0" fontId="2" fillId="0" borderId="6" xfId="0" applyFont="1" applyBorder="1" applyAlignment="1">
      <alignment horizontal="left" vertical="center" wrapText="1"/>
    </xf>
    <xf numFmtId="0" fontId="2" fillId="0" borderId="6"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1:N88"/>
  <sheetViews>
    <sheetView workbookViewId="0">
      <selection activeCell="F8" sqref="F8"/>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1" spans="1:5" x14ac:dyDescent="0.2">
      <c r="A1" t="s">
        <v>659</v>
      </c>
      <c r="C1" t="str">
        <f>"{""" &amp; A1 &amp; """:["</f>
        <v>{"Architecture":[</v>
      </c>
      <c r="E1" t="str">
        <f>C1 &amp; D1</f>
        <v>{"Architecture":[</v>
      </c>
    </row>
    <row r="2" spans="1:5" x14ac:dyDescent="0.2">
      <c r="B2" t="s">
        <v>660</v>
      </c>
      <c r="C2" t="str">
        <f>"{""" &amp; B2 &amp; """:["</f>
        <v>{"Data Model":[</v>
      </c>
      <c r="E2" t="str">
        <f t="shared" ref="E2:E12" si="0">C2 &amp; D2</f>
        <v>{"Data Model":[</v>
      </c>
    </row>
    <row r="3" spans="1:5" x14ac:dyDescent="0.2">
      <c r="C3" t="s">
        <v>662</v>
      </c>
      <c r="D3" t="str">
        <f>"""" &amp; C3 &amp; """"</f>
        <v>"Directional Data Processing"</v>
      </c>
      <c r="E3" t="str">
        <f xml:space="preserve"> D3</f>
        <v>"Directional Data Processing"</v>
      </c>
    </row>
    <row r="4" spans="1:5" x14ac:dyDescent="0.2">
      <c r="C4" t="s">
        <v>663</v>
      </c>
      <c r="D4" t="str">
        <f>",""" &amp; C4 &amp; """"</f>
        <v>,"Data Uploader"</v>
      </c>
      <c r="E4" t="str">
        <f t="shared" ref="E4:E6" si="1" xml:space="preserve"> D4</f>
        <v>,"Data Uploader"</v>
      </c>
    </row>
    <row r="5" spans="1:5" x14ac:dyDescent="0.2">
      <c r="C5" t="s">
        <v>664</v>
      </c>
      <c r="D5" t="str">
        <f>",""" &amp; C5 &amp; """"</f>
        <v>,"Schedule Job Management"</v>
      </c>
      <c r="E5" t="str">
        <f t="shared" si="1"/>
        <v>,"Schedule Job Management"</v>
      </c>
    </row>
    <row r="6" spans="1:5" x14ac:dyDescent="0.2">
      <c r="D6" t="s">
        <v>669</v>
      </c>
      <c r="E6" t="str">
        <f t="shared" si="1"/>
        <v>],</v>
      </c>
    </row>
    <row r="7" spans="1:5" x14ac:dyDescent="0.2">
      <c r="B7" t="s">
        <v>661</v>
      </c>
      <c r="D7" t="str">
        <f>"""" &amp; B7 &amp; """:["</f>
        <v>"Process Flow":[</v>
      </c>
      <c r="E7" t="str">
        <f t="shared" si="0"/>
        <v>"Process Flow":[</v>
      </c>
    </row>
    <row r="8" spans="1:5" x14ac:dyDescent="0.2">
      <c r="C8" t="s">
        <v>665</v>
      </c>
      <c r="D8" t="str">
        <f>"""" &amp; C8 &amp; """"</f>
        <v>"Insert"</v>
      </c>
      <c r="E8" t="str">
        <f>D8</f>
        <v>"Insert"</v>
      </c>
    </row>
    <row r="9" spans="1:5" x14ac:dyDescent="0.2">
      <c r="C9" t="s">
        <v>666</v>
      </c>
      <c r="D9" t="str">
        <f t="shared" ref="D9:D11" si="2">",""" &amp; C9 &amp; """"</f>
        <v>,"Update"</v>
      </c>
      <c r="E9" t="str">
        <f>D9</f>
        <v>,"Update"</v>
      </c>
    </row>
    <row r="10" spans="1:5" x14ac:dyDescent="0.2">
      <c r="C10" t="s">
        <v>667</v>
      </c>
      <c r="D10" t="str">
        <f t="shared" si="2"/>
        <v>,"Delete"</v>
      </c>
      <c r="E10" t="str">
        <f>D10</f>
        <v>,"Delete"</v>
      </c>
    </row>
    <row r="11" spans="1:5" x14ac:dyDescent="0.2">
      <c r="C11" t="s">
        <v>668</v>
      </c>
      <c r="D11" t="str">
        <f t="shared" si="2"/>
        <v>,"Upsert"</v>
      </c>
      <c r="E11" t="str">
        <f>D11</f>
        <v>,"Upsert"</v>
      </c>
    </row>
    <row r="12" spans="1:5" x14ac:dyDescent="0.2">
      <c r="D12" t="str">
        <f>"]}"</f>
        <v>]}</v>
      </c>
      <c r="E12" t="str">
        <f t="shared" si="0"/>
        <v>]}</v>
      </c>
    </row>
    <row r="13" spans="1:5" x14ac:dyDescent="0.2">
      <c r="A13" t="s">
        <v>20</v>
      </c>
      <c r="C13" t="str">
        <f>"],""" &amp; A13 &amp; """:["</f>
        <v>],"Post-Installation":[</v>
      </c>
      <c r="E13" t="str">
        <f>C13 &amp; D13</f>
        <v>],"Post-Installation":[</v>
      </c>
    </row>
    <row r="14" spans="1:5" x14ac:dyDescent="0.2">
      <c r="A14" t="s">
        <v>0</v>
      </c>
      <c r="C14" t="str">
        <f>"],""" &amp; A14 &amp; """:["</f>
        <v>],"Connection":[</v>
      </c>
      <c r="E14" t="str">
        <f t="shared" ref="E14:E46" si="3">C14 &amp; D14</f>
        <v>],"Connection":[</v>
      </c>
    </row>
    <row r="15" spans="1:5" x14ac:dyDescent="0.2">
      <c r="B15" t="s">
        <v>255</v>
      </c>
      <c r="D15" t="str">
        <f>"""" &amp; B15 &amp; """"</f>
        <v>"Auth. Options"</v>
      </c>
      <c r="E15" t="str">
        <f t="shared" si="3"/>
        <v>"Auth. Options"</v>
      </c>
    </row>
    <row r="16" spans="1:5" x14ac:dyDescent="0.2">
      <c r="B16" t="s">
        <v>253</v>
      </c>
      <c r="D16" t="str">
        <f>",""" &amp; B16 &amp; """"</f>
        <v>,"Quick Actions"</v>
      </c>
      <c r="E16" t="str">
        <f t="shared" ref="E16" si="4">C16 &amp; D16</f>
        <v>,"Quick Actions"</v>
      </c>
    </row>
    <row r="17" spans="1:5" x14ac:dyDescent="0.2">
      <c r="A17" t="s">
        <v>2</v>
      </c>
      <c r="C17" t="str">
        <f>"],""" &amp; A17 &amp; """:["</f>
        <v>],"Direction":[</v>
      </c>
      <c r="E17" t="str">
        <f t="shared" si="3"/>
        <v>],"Direction":[</v>
      </c>
    </row>
    <row r="18" spans="1:5" x14ac:dyDescent="0.2">
      <c r="A18" t="s">
        <v>6</v>
      </c>
      <c r="C18" t="str">
        <f>"],""" &amp; A18 &amp; """:["</f>
        <v>],"Job":[</v>
      </c>
      <c r="E18" t="str">
        <f t="shared" ref="E18:E24" si="5">C18 &amp; D18</f>
        <v>],"Job":[</v>
      </c>
    </row>
    <row r="19" spans="1:5" x14ac:dyDescent="0.2">
      <c r="E19" t="str">
        <f t="shared" si="5"/>
        <v/>
      </c>
    </row>
    <row r="20" spans="1:5" x14ac:dyDescent="0.2">
      <c r="B20" t="s">
        <v>7</v>
      </c>
      <c r="D20" t="str">
        <f>"""" &amp; B20 &amp; """"</f>
        <v>"Job Builder"</v>
      </c>
      <c r="E20" t="str">
        <f t="shared" si="5"/>
        <v>"Job Builder"</v>
      </c>
    </row>
    <row r="21" spans="1:5" x14ac:dyDescent="0.2">
      <c r="B21" t="s">
        <v>652</v>
      </c>
      <c r="D21" t="str">
        <f t="shared" ref="D21" si="6">",""" &amp; B21 &amp; """"</f>
        <v>,"Determine Sequence"</v>
      </c>
      <c r="E21" t="str">
        <f t="shared" ref="E21" si="7">C21 &amp; D21</f>
        <v>,"Determine Sequence"</v>
      </c>
    </row>
    <row r="22" spans="1:5" x14ac:dyDescent="0.2">
      <c r="B22" t="s">
        <v>253</v>
      </c>
      <c r="D22" t="str">
        <f t="shared" ref="D22" si="8">",""" &amp; B22 &amp; """"</f>
        <v>,"Quick Actions"</v>
      </c>
      <c r="E22" t="str">
        <f t="shared" si="5"/>
        <v>,"Quick Actions"</v>
      </c>
    </row>
    <row r="23" spans="1:5" x14ac:dyDescent="0.2">
      <c r="E23" t="str">
        <f t="shared" si="5"/>
        <v/>
      </c>
    </row>
    <row r="24" spans="1:5" x14ac:dyDescent="0.2">
      <c r="E24" t="str">
        <f t="shared" si="5"/>
        <v/>
      </c>
    </row>
    <row r="25" spans="1:5" x14ac:dyDescent="0.2">
      <c r="A25" t="s">
        <v>566</v>
      </c>
      <c r="C25" t="str">
        <f>"],""" &amp; A25 &amp; """:["</f>
        <v>],"Executable":[</v>
      </c>
      <c r="E25" t="str">
        <f t="shared" ref="E25:E32" si="9">C25 &amp; D25</f>
        <v>],"Executable":[</v>
      </c>
    </row>
    <row r="26" spans="1:5" x14ac:dyDescent="0.2">
      <c r="E26" t="str">
        <f t="shared" si="9"/>
        <v/>
      </c>
    </row>
    <row r="27" spans="1:5" x14ac:dyDescent="0.2">
      <c r="B27" t="s">
        <v>4</v>
      </c>
      <c r="C27" t="str">
        <f>"{""" &amp; B27 &amp; """:["</f>
        <v>{"Fields Mapper":[</v>
      </c>
      <c r="E27" t="str">
        <f t="shared" ref="E27" si="10">C27 &amp; D27</f>
        <v>{"Fields Mapper":[</v>
      </c>
    </row>
    <row r="28" spans="1:5" x14ac:dyDescent="0.2">
      <c r="C28" t="s">
        <v>643</v>
      </c>
      <c r="D28" t="str">
        <f>"""" &amp; C28 &amp; """"</f>
        <v>"Elements of Mapping"</v>
      </c>
      <c r="E28" t="str">
        <f>D28</f>
        <v>"Elements of Mapping"</v>
      </c>
    </row>
    <row r="29" spans="1:5" x14ac:dyDescent="0.2">
      <c r="C29" t="s">
        <v>351</v>
      </c>
      <c r="D29" t="str">
        <f>",""" &amp; C29 &amp; """"</f>
        <v>,"Calculate Field Values"</v>
      </c>
      <c r="E29" t="str">
        <f>D29</f>
        <v>,"Calculate Field Values"</v>
      </c>
    </row>
    <row r="30" spans="1:5" x14ac:dyDescent="0.2">
      <c r="D30" t="str">
        <f>"]}"</f>
        <v>]}</v>
      </c>
      <c r="E30" t="str">
        <f>D30</f>
        <v>]}</v>
      </c>
    </row>
    <row r="31" spans="1:5" x14ac:dyDescent="0.2">
      <c r="B31" t="s">
        <v>254</v>
      </c>
      <c r="D31" t="str">
        <f>",""" &amp; B31 &amp; """"</f>
        <v>,"View Source Data"</v>
      </c>
      <c r="E31" t="str">
        <f>D31</f>
        <v>,"View Source Data"</v>
      </c>
    </row>
    <row r="32" spans="1:5" x14ac:dyDescent="0.2">
      <c r="B32" t="s">
        <v>253</v>
      </c>
      <c r="D32" t="str">
        <f>",""" &amp; B32 &amp; """"</f>
        <v>,"Quick Actions"</v>
      </c>
      <c r="E32" t="str">
        <f t="shared" si="9"/>
        <v>,"Quick Actions"</v>
      </c>
    </row>
    <row r="34" spans="1:5" ht="17" customHeight="1" x14ac:dyDescent="0.2">
      <c r="A34" t="s">
        <v>5</v>
      </c>
      <c r="C34" t="str">
        <f>"],""" &amp; A34 &amp; """:["</f>
        <v>],"Field Mapping":[</v>
      </c>
      <c r="E34" t="str">
        <f>C34 &amp; D34</f>
        <v>],"Field Mapping":[</v>
      </c>
    </row>
    <row r="35" spans="1:5" x14ac:dyDescent="0.2">
      <c r="E35" t="str">
        <f t="shared" si="3"/>
        <v/>
      </c>
    </row>
    <row r="36" spans="1:5" x14ac:dyDescent="0.2">
      <c r="A36" t="s">
        <v>8</v>
      </c>
      <c r="C36" t="str">
        <f>"],""" &amp; A36 &amp; """:["</f>
        <v>],"Job Execution":[</v>
      </c>
      <c r="E36" t="str">
        <f t="shared" si="3"/>
        <v>],"Job Execution":[</v>
      </c>
    </row>
    <row r="37" spans="1:5" x14ac:dyDescent="0.2">
      <c r="E37" t="str">
        <f t="shared" si="3"/>
        <v/>
      </c>
    </row>
    <row r="38" spans="1:5" x14ac:dyDescent="0.2">
      <c r="A38" t="s">
        <v>350</v>
      </c>
      <c r="C38" t="str">
        <f>"],""" &amp; A38 &amp; """:["</f>
        <v>],"Execution":[</v>
      </c>
      <c r="E38" t="str">
        <f t="shared" si="3"/>
        <v>],"Execution":[</v>
      </c>
    </row>
    <row r="39" spans="1:5" x14ac:dyDescent="0.2">
      <c r="E39" t="str">
        <f t="shared" si="3"/>
        <v/>
      </c>
    </row>
    <row r="40" spans="1:5" x14ac:dyDescent="0.2">
      <c r="B40" t="s">
        <v>253</v>
      </c>
      <c r="D40" t="str">
        <f>"""" &amp; B40 &amp; """"</f>
        <v>"Quick Actions"</v>
      </c>
      <c r="E40" t="str">
        <f t="shared" si="3"/>
        <v>"Quick Actions"</v>
      </c>
    </row>
    <row r="41" spans="1:5" x14ac:dyDescent="0.2">
      <c r="E41" t="str">
        <f t="shared" si="3"/>
        <v/>
      </c>
    </row>
    <row r="42" spans="1:5" x14ac:dyDescent="0.2">
      <c r="E42" t="str">
        <f t="shared" si="3"/>
        <v/>
      </c>
    </row>
    <row r="43" spans="1:5" x14ac:dyDescent="0.2">
      <c r="A43" t="s">
        <v>9</v>
      </c>
      <c r="C43" t="str">
        <f>"],""" &amp; A43 &amp; """:["</f>
        <v>],"Batch Execution":[</v>
      </c>
      <c r="E43" t="str">
        <f t="shared" si="3"/>
        <v>],"Batch Execution":[</v>
      </c>
    </row>
    <row r="44" spans="1:5" x14ac:dyDescent="0.2">
      <c r="B44" t="s">
        <v>253</v>
      </c>
      <c r="D44" t="str">
        <f>"""" &amp; B44 &amp; """"</f>
        <v>"Quick Actions"</v>
      </c>
      <c r="E44" t="str">
        <f t="shared" si="3"/>
        <v>"Quick Actions"</v>
      </c>
    </row>
    <row r="45" spans="1:5" x14ac:dyDescent="0.2">
      <c r="E45" t="str">
        <f t="shared" si="3"/>
        <v/>
      </c>
    </row>
    <row r="46" spans="1:5" x14ac:dyDescent="0.2">
      <c r="A46" t="s">
        <v>552</v>
      </c>
      <c r="C46" t="str">
        <f>"],""" &amp; A46 &amp; """:["</f>
        <v>],"Schedule":[</v>
      </c>
      <c r="E46" t="str">
        <f t="shared" si="3"/>
        <v>],"Schedule":[</v>
      </c>
    </row>
    <row r="47" spans="1:5" x14ac:dyDescent="0.2">
      <c r="B47" t="s">
        <v>641</v>
      </c>
      <c r="D47" t="str">
        <f>"""" &amp; B47 &amp; """"</f>
        <v>"Executable Schedule"</v>
      </c>
      <c r="E47" t="str">
        <f>D47</f>
        <v>"Executable Schedule"</v>
      </c>
    </row>
    <row r="48" spans="1:5" x14ac:dyDescent="0.2">
      <c r="B48" t="s">
        <v>642</v>
      </c>
      <c r="D48" t="str">
        <f>",""" &amp; B48 &amp; """"</f>
        <v>,"Job Schedule"</v>
      </c>
      <c r="E48" t="str">
        <f t="shared" ref="E48" si="11">D48</f>
        <v>,"Job Schedule"</v>
      </c>
    </row>
    <row r="51" spans="3:5" x14ac:dyDescent="0.2">
      <c r="C51" t="str">
        <f>"]}"</f>
        <v>]}</v>
      </c>
      <c r="E51" t="str">
        <f>C51 &amp; D51</f>
        <v>]}</v>
      </c>
    </row>
    <row r="73" spans="14:14" x14ac:dyDescent="0.2">
      <c r="N73" t="s">
        <v>10</v>
      </c>
    </row>
    <row r="74" spans="14:14" x14ac:dyDescent="0.2">
      <c r="N74" t="s">
        <v>11</v>
      </c>
    </row>
    <row r="75" spans="14:14" x14ac:dyDescent="0.2">
      <c r="N75" t="s">
        <v>12</v>
      </c>
    </row>
    <row r="76" spans="14:14" x14ac:dyDescent="0.2">
      <c r="N76" t="s">
        <v>13</v>
      </c>
    </row>
    <row r="77" spans="14:14" x14ac:dyDescent="0.2">
      <c r="N77" t="s">
        <v>14</v>
      </c>
    </row>
    <row r="78" spans="14:14" x14ac:dyDescent="0.2">
      <c r="N78" t="s">
        <v>15</v>
      </c>
    </row>
    <row r="79" spans="14:14" x14ac:dyDescent="0.2">
      <c r="N79" t="s">
        <v>16</v>
      </c>
    </row>
    <row r="80" spans="14:14" x14ac:dyDescent="0.2">
      <c r="N80" t="s">
        <v>17</v>
      </c>
    </row>
    <row r="81" spans="14:14" x14ac:dyDescent="0.2">
      <c r="N81" t="s">
        <v>19</v>
      </c>
    </row>
    <row r="84" spans="14:14" x14ac:dyDescent="0.2">
      <c r="N84" t="str">
        <f>"+ (Add)"</f>
        <v>+ (Add)</v>
      </c>
    </row>
    <row r="85" spans="14:14" x14ac:dyDescent="0.2">
      <c r="N85" t="str">
        <f>"- (Substract)"</f>
        <v>- (Substract)</v>
      </c>
    </row>
    <row r="86" spans="14:14" x14ac:dyDescent="0.2">
      <c r="N86" t="str">
        <f xml:space="preserve"> "* (Multiply)"</f>
        <v>* (Multiply)</v>
      </c>
    </row>
    <row r="87" spans="14:14" x14ac:dyDescent="0.2">
      <c r="N87" t="str">
        <f xml:space="preserve"> "/ (Divide)"</f>
        <v>/ (Divide)</v>
      </c>
    </row>
    <row r="88" spans="14:14" x14ac:dyDescent="0.2">
      <c r="N88"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1" t="s">
        <v>66</v>
      </c>
      <c r="B3" s="61"/>
      <c r="C3" s="61"/>
      <c r="E3" t="str">
        <f>"&lt;div class='v-space'&gt;&lt;/div&gt;&lt;div&gt;&lt;h2&gt;" &amp; A3 &amp; "&lt;/h2&gt;"</f>
        <v>&lt;div class='v-space'&gt;&lt;/div&gt;&lt;div&gt;&lt;h2&gt;Details&lt;/h2&gt;</v>
      </c>
    </row>
    <row r="5" spans="1:5" ht="17" thickBot="1" x14ac:dyDescent="0.25">
      <c r="A5" s="58" t="s">
        <v>21</v>
      </c>
      <c r="B5" s="58" t="s">
        <v>281</v>
      </c>
      <c r="C5" s="46" t="s">
        <v>23</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3" t="s">
        <v>47</v>
      </c>
      <c r="B6" s="3" t="s">
        <v>360</v>
      </c>
      <c r="C6" s="4" t="s">
        <v>428</v>
      </c>
      <c r="E6" t="str">
        <f t="shared" ref="E6:E12" si="0">"&lt;tr&gt;&lt;td&gt;" &amp;A6 &amp; "&lt;/td&gt;&lt;td class='slds-truncate'&gt;" &amp;B6 &amp; "&lt;/td&gt;&lt;td&gt;" &amp; C6 &amp; "&lt;/td&gt;&lt;/tr&gt;"</f>
        <v>&lt;tr&gt;&lt;td&gt;Completed?&lt;/td&gt;&lt;td class='slds-truncate'&gt;pushtopics__Completed__c&lt;/td&gt;&lt;td&gt;Indicates whether the Job Execution is completed or still running in progress.&lt;/td&gt;&lt;/tr&gt;</v>
      </c>
    </row>
    <row r="7" spans="1:5" ht="17" thickBot="1" x14ac:dyDescent="0.25">
      <c r="A7" s="54" t="s">
        <v>654</v>
      </c>
      <c r="B7" s="55" t="s">
        <v>653</v>
      </c>
      <c r="C7" s="4" t="s">
        <v>639</v>
      </c>
      <c r="D7" s="34"/>
      <c r="E7" t="str">
        <f t="shared" si="0"/>
        <v>&lt;tr&gt;&lt;td&gt;Delete Execution Logs After Completion?&lt;/td&gt;&lt;td class='slds-truncate'&gt;pushtopics__DeleteExecutionLogsAfterCompletion__c&lt;/td&gt;&lt;td&gt;Copied from the Job at the time it was executed.&lt;/td&gt;&lt;/tr&gt;</v>
      </c>
    </row>
    <row r="8" spans="1:5" ht="17" thickBot="1" x14ac:dyDescent="0.25">
      <c r="A8" s="3" t="s">
        <v>46</v>
      </c>
      <c r="B8" s="3" t="s">
        <v>358</v>
      </c>
      <c r="C8" s="4" t="s">
        <v>432</v>
      </c>
      <c r="E8" t="str">
        <f t="shared" si="0"/>
        <v>&lt;tr&gt;&lt;td&gt;End Time&lt;/td&gt;&lt;td class='slds-truncate'&gt;pushtopics__EndTime__c&lt;/td&gt;&lt;td&gt;The time a Job Execution ended.&lt;/td&gt;&lt;/tr&gt;</v>
      </c>
    </row>
    <row r="9" spans="1:5" ht="17" thickBot="1" x14ac:dyDescent="0.25">
      <c r="A9" s="3" t="s">
        <v>64</v>
      </c>
      <c r="B9" s="3" t="s">
        <v>368</v>
      </c>
      <c r="C9" s="4" t="s">
        <v>640</v>
      </c>
      <c r="E9" t="str">
        <f t="shared" si="0"/>
        <v>&lt;tr&gt;&lt;td&gt;Exceptions&lt;/td&gt;&lt;td class='slds-truncate'&gt;pushtopics__Exceptions__c&lt;/td&gt;&lt;td&gt;Exceptions while executing.&lt;/td&gt;&lt;/tr&gt;</v>
      </c>
    </row>
    <row r="10" spans="1:5" ht="33" thickBot="1" x14ac:dyDescent="0.25">
      <c r="A10" s="3" t="s">
        <v>423</v>
      </c>
      <c r="B10" s="3" t="s">
        <v>425</v>
      </c>
      <c r="C10" s="4" t="s">
        <v>434</v>
      </c>
      <c r="E10" t="str">
        <f t="shared" si="0"/>
        <v>&lt;tr&gt;&lt;td&gt;Failed Executions&lt;/td&gt;&lt;td class='slds-truncate'&gt;pushtopics__FailedExecutions__c&lt;/td&gt;&lt;td&gt;The failed Mapping's Executions count associated with the Job Execution.&lt;/td&gt;&lt;/tr&gt;</v>
      </c>
    </row>
    <row r="11" spans="1:5" ht="17" thickBot="1" x14ac:dyDescent="0.25">
      <c r="A11" s="3" t="s">
        <v>6</v>
      </c>
      <c r="B11" s="3" t="s">
        <v>302</v>
      </c>
      <c r="C11" s="46" t="s">
        <v>430</v>
      </c>
      <c r="E11" t="str">
        <f t="shared" si="0"/>
        <v>&lt;tr&gt;&lt;td&gt;Job&lt;/td&gt;&lt;td class='slds-truncate'&gt;pushtopics__Job__c&lt;/td&gt;&lt;td&gt;Master-detail relationship with the Job object.&lt;/td&gt;&lt;/tr&gt;</v>
      </c>
    </row>
    <row r="12" spans="1:5" ht="49" thickBot="1" x14ac:dyDescent="0.25">
      <c r="A12" s="3" t="s">
        <v>421</v>
      </c>
      <c r="B12" s="3" t="s">
        <v>21</v>
      </c>
      <c r="C12" s="46" t="s">
        <v>424</v>
      </c>
      <c r="E12" t="str">
        <f t="shared" si="0"/>
        <v>&lt;tr&gt;&lt;td&gt;Job Execution Name&lt;/td&gt;&lt;td class='slds-truncate'&gt;Name&lt;/td&gt;&lt;td&gt;Name of the Job Execution. It is auto-generated, where value is the concatenation of Job's Name and the time when the Job Execution is created.&lt;/td&gt;&lt;/tr&gt;</v>
      </c>
    </row>
    <row r="13" spans="1:5" ht="17" thickBot="1" x14ac:dyDescent="0.25">
      <c r="A13" s="59" t="s">
        <v>492</v>
      </c>
      <c r="B13" s="59" t="s">
        <v>495</v>
      </c>
      <c r="C13" s="4" t="s">
        <v>639</v>
      </c>
      <c r="E13" t="str">
        <f t="shared" ref="E13:E17" si="1">"&lt;tr&gt;&lt;td&gt;" &amp;A13 &amp; "&lt;/td&gt;&lt;td class='slds-truncate'&gt;" &amp;B13 &amp; "&lt;/td&gt;&lt;td&gt;" &amp; C13 &amp; "&lt;/td&gt;&lt;/tr&gt;"</f>
        <v>&lt;tr&gt;&lt;td&gt;Notify Email Addresses&lt;/td&gt;&lt;td class='slds-truncate'&gt;pushtopics__NotifyEmailAddresses__c&lt;/td&gt;&lt;td&gt;Copied from the Job at the time it was executed.&lt;/td&gt;&lt;/tr&gt;</v>
      </c>
    </row>
    <row r="14" spans="1:5" ht="17" thickBot="1" x14ac:dyDescent="0.25">
      <c r="A14" s="59" t="s">
        <v>493</v>
      </c>
      <c r="B14" s="59" t="s">
        <v>496</v>
      </c>
      <c r="C14" s="4" t="s">
        <v>639</v>
      </c>
      <c r="E14" t="str">
        <f t="shared" si="1"/>
        <v>&lt;tr&gt;&lt;td&gt;Notify When Execution Completes?&lt;/td&gt;&lt;td class='slds-truncate'&gt;pushtopics__NotifyWhenExecutionCompletes__c&lt;/td&gt;&lt;td&gt;Copied from the Job at the time it was executed.&lt;/td&gt;&lt;/tr&gt;</v>
      </c>
    </row>
    <row r="15" spans="1:5" ht="17" thickBot="1" x14ac:dyDescent="0.25">
      <c r="A15" s="3" t="s">
        <v>45</v>
      </c>
      <c r="B15" s="3" t="s">
        <v>359</v>
      </c>
      <c r="C15" s="2" t="s">
        <v>431</v>
      </c>
      <c r="E15" t="str">
        <f>"&lt;tr&gt;&lt;td&gt;" &amp;A15 &amp; "&lt;/td&gt;&lt;td class='slds-truncate'&gt;" &amp;B15 &amp; "&lt;/td&gt;&lt;td&gt;" &amp; C15 &amp; "&lt;/td&gt;&lt;/tr&gt;"</f>
        <v>&lt;tr&gt;&lt;td&gt;Start Time&lt;/td&gt;&lt;td class='slds-truncate'&gt;pushtopics__StartTime__c&lt;/td&gt;&lt;td&gt;The time a Job Execution started.&lt;/td&gt;&lt;/tr&gt;</v>
      </c>
    </row>
    <row r="16" spans="1:5" ht="33" thickBot="1" x14ac:dyDescent="0.25">
      <c r="A16" s="3" t="s">
        <v>49</v>
      </c>
      <c r="B16" s="3" t="s">
        <v>361</v>
      </c>
      <c r="C16" s="55" t="s">
        <v>429</v>
      </c>
      <c r="E16" t="str">
        <f>"&lt;tr&gt;&lt;td&gt;" &amp;A16 &amp; "&lt;/td&gt;&lt;td class='slds-truncate'&gt;" &amp;B16 &amp; "&lt;/td&gt;&lt;td&gt;" &amp; C16 &amp; "&lt;/td&gt;&lt;/tr&gt;"</f>
        <v>&lt;tr&gt;&lt;td&gt;Stopped?&lt;/td&gt;&lt;td class='slds-truncate'&gt;pushtopics__Stopped__c&lt;/td&gt;&lt;td&gt;Indicates whether the Job Execution was stopped or not.&lt;/td&gt;&lt;/tr&gt;</v>
      </c>
    </row>
    <row r="17" spans="1:5" ht="33" thickBot="1" x14ac:dyDescent="0.25">
      <c r="A17" s="3" t="s">
        <v>422</v>
      </c>
      <c r="B17" s="3" t="s">
        <v>426</v>
      </c>
      <c r="C17" s="4" t="s">
        <v>433</v>
      </c>
      <c r="E17" t="str">
        <f t="shared" si="1"/>
        <v>&lt;tr&gt;&lt;td&gt;Succeeded Executions&lt;/td&gt;&lt;td class='slds-truncate'&gt;pushtopics__SucceededExecutions__c&lt;/td&gt;&lt;td&gt;The succeeceeded Mapping's Executions count associated with the Job Execution.&lt;/td&gt;&lt;/tr&gt;</v>
      </c>
    </row>
    <row r="18" spans="1:5" ht="33" thickBot="1" x14ac:dyDescent="0.25">
      <c r="A18" s="3" t="s">
        <v>51</v>
      </c>
      <c r="B18" s="3" t="s">
        <v>362</v>
      </c>
      <c r="C18" s="4" t="s">
        <v>427</v>
      </c>
      <c r="E18" t="str">
        <f>"&lt;tr&gt;&lt;td&gt;" &amp;A18 &amp; "&lt;/td&gt;&lt;td class='slds-truncate'&gt;" &amp;B18 &amp; "&lt;/td&gt;&lt;td&gt;" &amp; C18 &amp; "&lt;/td&gt;&lt;/tr&gt;"</f>
        <v>&lt;tr&gt;&lt;td&gt;Succeeded?&lt;/td&gt;&lt;td class='slds-truncate'&gt;pushtopics__Succeeded__c&lt;/td&gt;&lt;td&gt;Indicates whether the Job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252</v>
      </c>
      <c r="F3" t="str">
        <f>"&lt;h2&gt;" &amp; A3 &amp; "&lt;/h2&gt;"</f>
        <v>&lt;h2&gt;Fields&lt;/h2&gt;</v>
      </c>
    </row>
    <row r="5" spans="1:6" ht="17" thickBot="1" x14ac:dyDescent="0.25">
      <c r="F5" t="str">
        <f>"&lt;div class='v-space'&gt;&lt;/div&gt;&lt;div&gt;"</f>
        <v>&lt;div class='v-space'&gt;&lt;/div&gt;&lt;div&gt;</v>
      </c>
    </row>
    <row r="6" spans="1:6" ht="17" thickBot="1" x14ac:dyDescent="0.25">
      <c r="A6" s="1" t="s">
        <v>21</v>
      </c>
      <c r="B6" s="2" t="s">
        <v>281</v>
      </c>
      <c r="C6" s="2" t="s">
        <v>22</v>
      </c>
      <c r="D6" s="2" t="s">
        <v>23</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3" t="s">
        <v>257</v>
      </c>
      <c r="B7" s="4" t="s">
        <v>263</v>
      </c>
      <c r="C7" s="4" t="s">
        <v>24</v>
      </c>
      <c r="D7" s="4" t="s">
        <v>386</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3" t="s">
        <v>23</v>
      </c>
      <c r="B8" s="4" t="s">
        <v>283</v>
      </c>
      <c r="C8" s="4" t="s">
        <v>41</v>
      </c>
      <c r="D8" s="4" t="s">
        <v>384</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3" t="s">
        <v>282</v>
      </c>
      <c r="B9" s="4" t="s">
        <v>21</v>
      </c>
      <c r="C9" s="4" t="s">
        <v>24</v>
      </c>
      <c r="D9" s="4" t="s">
        <v>385</v>
      </c>
      <c r="F9" t="str">
        <f>"&lt;tr&gt;&lt;td&gt;" &amp; A9 &amp; "&lt;/td&gt;&lt;td&gt;" &amp; B9 &amp; "&lt;/td&gt;&lt;td&gt;" &amp; C9 &amp; "&lt;/td&gt;&lt;td&gt;" &amp; D9 &amp; "&lt;/td&gt;&lt;/tr&gt;"</f>
        <v>&lt;tr&gt;&lt;td&gt;Direction Name&lt;/td&gt;&lt;td&gt;Name&lt;/td&gt;&lt;td&gt;Y&lt;/td&gt;&lt;td&gt;Name of the Direction.&lt;/td&gt;&lt;/tr&gt;</v>
      </c>
    </row>
    <row r="10" spans="1:6" x14ac:dyDescent="0.2">
      <c r="A10" s="8" t="s">
        <v>284</v>
      </c>
      <c r="B10" s="8" t="s">
        <v>286</v>
      </c>
      <c r="C10" s="8" t="s">
        <v>41</v>
      </c>
      <c r="D10" s="6" t="s">
        <v>289</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3" t="s">
        <v>285</v>
      </c>
      <c r="B11" s="4" t="s">
        <v>287</v>
      </c>
      <c r="C11" s="4" t="s">
        <v>24</v>
      </c>
      <c r="D11" s="6" t="s">
        <v>288</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92"/>
  <sheetViews>
    <sheetView topLeftCell="A11" zoomScale="125" workbookViewId="0">
      <selection activeCell="B3" sqref="B3"/>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566</v>
      </c>
      <c r="F2" t="str">
        <f>"&lt;h1 id='title'&gt;" &amp; A2 &amp; "&lt;/h1&gt;"</f>
        <v>&lt;h1 id='title'&gt;Executable&lt;/h1&gt;</v>
      </c>
    </row>
    <row r="3" spans="1:7" ht="238" x14ac:dyDescent="0.2">
      <c r="A3" s="10" t="s">
        <v>939</v>
      </c>
      <c r="B3" s="10"/>
      <c r="F3" t="str">
        <f>"&lt;p&gt;"&amp;A3&amp;"&lt;/p&gt;"</f>
        <v>&lt;p&gt;An Executable (pushtopics__Executable__c) record defines the details that DSP uses for the execution, such as how source data is retrieved, how target data is actioned, the scope filter checking if a source record is in scope, the ordering in job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fields.&lt;/p&gt;</v>
      </c>
    </row>
    <row r="5" spans="1:7" x14ac:dyDescent="0.2">
      <c r="F5" t="s">
        <v>216</v>
      </c>
    </row>
    <row r="6" spans="1:7" x14ac:dyDescent="0.2">
      <c r="A6" t="s">
        <v>252</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21</v>
      </c>
      <c r="B9" s="2" t="s">
        <v>281</v>
      </c>
      <c r="C9" s="2" t="s">
        <v>22</v>
      </c>
      <c r="D9" s="2" t="s">
        <v>23</v>
      </c>
      <c r="F9" t="str">
        <f>"&lt;table&gt;&lt;thead&gt;&lt;th class='table-column-name'&gt;"&amp;A9&amp;"&lt;/th&gt;&lt;th class='table-column-wide'&gt;"&amp;B9&amp;"&lt;/th&gt;&lt;th class='table-column-narrow'&gt;" &amp; C9 &amp; "&lt;/th&gt;&lt;th&gt;"&amp;D9&amp;"&lt;/th&gt;&lt;/thead&gt;&lt;tbody&gt;"</f>
        <v>&lt;table&gt;&lt;thead&gt;&lt;th class='table-column-name'&gt;Name&lt;/th&gt;&lt;th class='table-column-wide'&gt;Developer Name&lt;/th&gt;&lt;th class='table-column-narrow'&gt;Required&lt;/th&gt;&lt;th&gt;Description&lt;/th&gt;&lt;/thead&gt;&lt;tbody&gt;</v>
      </c>
    </row>
    <row r="10" spans="1:7" ht="175" customHeight="1" x14ac:dyDescent="0.2">
      <c r="A10" s="8" t="s">
        <v>25</v>
      </c>
      <c r="B10" s="8" t="s">
        <v>291</v>
      </c>
      <c r="C10" s="8" t="s">
        <v>41</v>
      </c>
      <c r="D10" s="6" t="s">
        <v>799</v>
      </c>
      <c r="F10" t="str">
        <f t="shared" ref="F10:F87" si="0">"&lt;tr&gt;&lt;td&gt;" &amp; A10 &amp; "&lt;/td&gt;&lt;td class='slds-truncate'&gt;" &amp; B10 &amp; "&lt;/td&gt;&lt;td&gt;" &amp; C10 &amp; "&lt;/td&gt;&lt;td&gt;" &amp; D10 &amp; "&lt;/td&gt;&lt;/tr&gt;"</f>
        <v>&lt;tr&gt;&lt;td&gt;Action&lt;/td&gt;&lt;td class='slds-truncate'&gt;pushtopics__Action__c&lt;/td&gt;&lt;td&gt;N&lt;/td&gt;&lt;td&gt;The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c r="G10" t="str">
        <f t="shared" ref="G10:G67" si="1">IF(LEFT(F10,1)="""",MID(F10, 1, LEN(F10) - 2),F10)</f>
        <v>&lt;tr&gt;&lt;td&gt;Action&lt;/td&gt;&lt;td class='slds-truncate'&gt;pushtopics__Action__c&lt;/td&gt;&lt;td&gt;N&lt;/td&gt;&lt;td&gt;The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row>
    <row r="11" spans="1:7" ht="33" thickBot="1" x14ac:dyDescent="0.25">
      <c r="A11" s="3" t="s">
        <v>31</v>
      </c>
      <c r="B11" s="4" t="s">
        <v>293</v>
      </c>
      <c r="C11" s="4" t="s">
        <v>41</v>
      </c>
      <c r="D11" s="4" t="s">
        <v>481</v>
      </c>
      <c r="F11" t="str">
        <f t="shared" si="0"/>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c r="G11" t="str">
        <f t="shared" si="1"/>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row>
    <row r="12" spans="1:7" ht="49" thickBot="1" x14ac:dyDescent="0.25">
      <c r="A12" s="3" t="s">
        <v>800</v>
      </c>
      <c r="B12" s="4" t="s">
        <v>801</v>
      </c>
      <c r="C12" s="4" t="s">
        <v>41</v>
      </c>
      <c r="D12" s="4" t="s">
        <v>802</v>
      </c>
    </row>
    <row r="13" spans="1:7" ht="81" thickBot="1" x14ac:dyDescent="0.25">
      <c r="A13" s="3" t="s">
        <v>290</v>
      </c>
      <c r="B13" s="4" t="s">
        <v>292</v>
      </c>
      <c r="C13" s="4" t="s">
        <v>41</v>
      </c>
      <c r="D13" s="4" t="s">
        <v>482</v>
      </c>
      <c r="F13" t="str">
        <f t="shared" si="0"/>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1"/>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30</v>
      </c>
      <c r="B14" s="4" t="s">
        <v>294</v>
      </c>
      <c r="C14" s="4" t="s">
        <v>41</v>
      </c>
      <c r="D14" s="4" t="s">
        <v>483</v>
      </c>
      <c r="F14" t="str">
        <f t="shared" si="0"/>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1"/>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35</v>
      </c>
      <c r="B15" s="8" t="s">
        <v>295</v>
      </c>
      <c r="C15" s="8" t="s">
        <v>41</v>
      </c>
      <c r="D15" s="6" t="s">
        <v>352</v>
      </c>
      <c r="F15" t="str">
        <f t="shared" si="0"/>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1"/>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x14ac:dyDescent="0.2">
      <c r="A16" s="65" t="s">
        <v>0</v>
      </c>
      <c r="B16" s="6" t="s">
        <v>803</v>
      </c>
      <c r="C16" s="6" t="s">
        <v>41</v>
      </c>
      <c r="D16" s="6" t="s">
        <v>804</v>
      </c>
      <c r="F16" t="str">
        <f t="shared" si="0"/>
        <v>&lt;tr&gt;&lt;td&gt;Connection&lt;/td&gt;&lt;td class='slds-truncate'&gt;pushtopics__Connection__c&lt;/td&gt;&lt;td&gt;N&lt;/td&gt;&lt;td&gt;Used in single connection executables - create Salesforce DML or Query from a Connection record directly.&lt;/td&gt;&lt;/tr&gt;</v>
      </c>
      <c r="G16" t="str">
        <f t="shared" si="1"/>
        <v>&lt;tr&gt;&lt;td&gt;Connection&lt;/td&gt;&lt;td class='slds-truncate'&gt;pushtopics__Connection__c&lt;/td&gt;&lt;td&gt;N&lt;/td&gt;&lt;td&gt;Used in single connection executables - create Salesforce DML or Query from a Connection record directly.&lt;/td&gt;&lt;/tr&gt;</v>
      </c>
    </row>
    <row r="17" spans="1:7" ht="33" thickBot="1" x14ac:dyDescent="0.25">
      <c r="A17" s="54" t="s">
        <v>654</v>
      </c>
      <c r="B17" s="55" t="s">
        <v>653</v>
      </c>
      <c r="C17" s="55" t="s">
        <v>41</v>
      </c>
      <c r="D17" s="55" t="s">
        <v>655</v>
      </c>
      <c r="E17" s="34"/>
      <c r="F17" t="str">
        <f>"&lt;tr&gt;&lt;td&gt;" &amp; A17 &amp; "&lt;/td&gt;&lt;td class='slds-truncate'&gt;" &amp; B17 &amp; "&lt;/td&gt;&lt;td&gt;" &amp; C17 &amp; "&lt;/td&gt;&lt;td&gt;" &amp; D17 &amp; "&lt;/td&gt;&lt;/tr&gt;"</f>
        <v>&lt;tr&gt;&lt;td&gt;Delete Execution Logs After Completion?&lt;/td&gt;&lt;td class='slds-truncate'&gt;pushtopics__DeleteExecutionLogsAfterCompletion__c&lt;/td&gt;&lt;td&gt;N&lt;/td&gt;&lt;td&gt;Defines what succeeded logs need to be deleted after the execution is completed.&lt;/td&gt;&lt;/tr&gt;</v>
      </c>
    </row>
    <row r="18" spans="1:7" ht="49" thickBot="1" x14ac:dyDescent="0.25">
      <c r="A18" s="66" t="s">
        <v>805</v>
      </c>
      <c r="B18" s="66" t="s">
        <v>806</v>
      </c>
      <c r="C18" s="55"/>
      <c r="D18" s="55" t="s">
        <v>807</v>
      </c>
      <c r="E18" s="34"/>
    </row>
    <row r="19" spans="1:7" ht="17" thickBot="1" x14ac:dyDescent="0.25">
      <c r="A19" s="49" t="s">
        <v>23</v>
      </c>
      <c r="B19" s="49" t="s">
        <v>283</v>
      </c>
      <c r="C19" s="4" t="s">
        <v>41</v>
      </c>
      <c r="D19" s="4" t="s">
        <v>564</v>
      </c>
      <c r="F19" t="str">
        <f t="shared" si="0"/>
        <v>&lt;tr&gt;&lt;td&gt;Description&lt;/td&gt;&lt;td class='slds-truncate'&gt;pushtopics__Description__c&lt;/td&gt;&lt;td&gt;N&lt;/td&gt;&lt;td&gt;Description of the Executable.&lt;/td&gt;&lt;/tr&gt;</v>
      </c>
      <c r="G19" t="str">
        <f t="shared" si="1"/>
        <v>&lt;tr&gt;&lt;td&gt;Description&lt;/td&gt;&lt;td class='slds-truncate'&gt;pushtopics__Description__c&lt;/td&gt;&lt;td&gt;N&lt;/td&gt;&lt;td&gt;Description of the Executable.&lt;/td&gt;&lt;/tr&gt;</v>
      </c>
    </row>
    <row r="20" spans="1:7" ht="33" thickBot="1" x14ac:dyDescent="0.25">
      <c r="A20" s="49" t="s">
        <v>2</v>
      </c>
      <c r="B20" s="49" t="s">
        <v>296</v>
      </c>
      <c r="C20" s="4" t="s">
        <v>41</v>
      </c>
      <c r="D20" s="4" t="s">
        <v>567</v>
      </c>
      <c r="F20" t="str">
        <f t="shared" si="0"/>
        <v>&lt;tr&gt;&lt;td&gt;Direction&lt;/td&gt;&lt;td class='slds-truncate'&gt;pushtopics__Direction__c&lt;/td&gt;&lt;td&gt;N&lt;/td&gt;&lt;td&gt;The Direction of the Executable. If not defined, the Direction of the Job is used. At least one of the &lt;b&gt;Direction&lt;/b&gt; and &lt;b&gt;Job&lt;/b&gt; fields is required.&lt;/td&gt;&lt;/tr&gt;</v>
      </c>
      <c r="G20" t="str">
        <f t="shared" si="1"/>
        <v>&lt;tr&gt;&lt;td&gt;Direction&lt;/td&gt;&lt;td class='slds-truncate'&gt;pushtopics__Direction__c&lt;/td&gt;&lt;td&gt;N&lt;/td&gt;&lt;td&gt;The Direction of the Executable. If not defined, the Direction of the Job is used. At least one of the &lt;b&gt;Direction&lt;/b&gt; and &lt;b&gt;Job&lt;/b&gt; fields is required.&lt;/td&gt;&lt;/tr&gt;</v>
      </c>
    </row>
    <row r="21" spans="1:7" ht="33" thickBot="1" x14ac:dyDescent="0.25">
      <c r="A21" s="3" t="s">
        <v>808</v>
      </c>
      <c r="B21" s="4" t="s">
        <v>297</v>
      </c>
      <c r="C21" s="4" t="s">
        <v>41</v>
      </c>
      <c r="D21" s="4" t="s">
        <v>484</v>
      </c>
      <c r="F21" t="str">
        <f t="shared" si="0"/>
        <v>&lt;tr&gt;&lt;td&gt;Disable Feed Tracking(Integration Only)?&lt;/td&gt;&lt;td class='slds-truncate'&gt;pushtopics__DisableFeedTracking__c&lt;/td&gt;&lt;td&gt;N&lt;/td&gt;&lt;td&gt;To disable Feed Tracking in the Target. It can only be checked when the Target is an integration type of Connection. Default is "false". &lt;/td&gt;&lt;/tr&gt;</v>
      </c>
      <c r="G21" t="str">
        <f t="shared" si="1"/>
        <v>&lt;tr&gt;&lt;td&gt;Disable Feed Tracking(Integration Only)?&lt;/td&gt;&lt;td class='slds-truncate'&gt;pushtopics__DisableFeedTracking__c&lt;/td&gt;&lt;td&gt;N&lt;/td&gt;&lt;td&gt;To disable Feed Tracking in the Target. It can only be checked when the Target is an integration type of Connection. Default is "false". &lt;/td&gt;&lt;/tr&gt;</v>
      </c>
    </row>
    <row r="22" spans="1:7" ht="33" thickBot="1" x14ac:dyDescent="0.25">
      <c r="A22" s="3" t="s">
        <v>809</v>
      </c>
      <c r="B22" s="4" t="s">
        <v>810</v>
      </c>
      <c r="C22" s="4" t="s">
        <v>41</v>
      </c>
      <c r="D22" s="4" t="s">
        <v>811</v>
      </c>
      <c r="F22" t="str">
        <f t="shared" si="0"/>
        <v>&lt;tr&gt;&lt;td&gt;Error Out If Source Attributes Missing?&lt;/td&gt;&lt;td class='slds-truncate'&gt;pushtopics__ErrorOutIfSourceAttributesMissing__c&lt;/td&gt;&lt;td&gt;N&lt;/td&gt;&lt;td&gt;If checked, during execution, if there is any source attribute part of the field mappings that is missing from the payload, DSP will error out. Otherwise, DSP will treat it as NULL.&lt;/td&gt;&lt;/tr&gt;</v>
      </c>
    </row>
    <row r="23" spans="1:7" ht="17" thickBot="1" x14ac:dyDescent="0.25">
      <c r="A23" s="3" t="s">
        <v>569</v>
      </c>
      <c r="B23" s="4" t="s">
        <v>263</v>
      </c>
      <c r="C23" s="4" t="s">
        <v>24</v>
      </c>
      <c r="D23" s="4" t="s">
        <v>812</v>
      </c>
      <c r="F23" t="str">
        <f t="shared" si="0"/>
        <v>&lt;tr&gt;&lt;td&gt;Executable API Name&lt;/td&gt;&lt;td class='slds-truncate'&gt;pushtopics__ApiName__c&lt;/td&gt;&lt;td&gt;Y&lt;/td&gt;&lt;td&gt;The name which uniquely identifies the Executable.&lt;/td&gt;&lt;/tr&gt;</v>
      </c>
    </row>
    <row r="24" spans="1:7" ht="17" thickBot="1" x14ac:dyDescent="0.25">
      <c r="A24" s="3" t="s">
        <v>570</v>
      </c>
      <c r="B24" s="4" t="s">
        <v>21</v>
      </c>
      <c r="C24" s="4" t="s">
        <v>24</v>
      </c>
      <c r="D24" s="4" t="s">
        <v>571</v>
      </c>
      <c r="F24" t="str">
        <f t="shared" si="0"/>
        <v>&lt;tr&gt;&lt;td&gt;Executable Name&lt;/td&gt;&lt;td class='slds-truncate'&gt;Name&lt;/td&gt;&lt;td&gt;Y&lt;/td&gt;&lt;td&gt;The name of the Executable.&lt;/td&gt;&lt;/tr&gt;</v>
      </c>
    </row>
    <row r="25" spans="1:7" ht="17" thickBot="1" x14ac:dyDescent="0.25">
      <c r="A25" s="67" t="s">
        <v>813</v>
      </c>
      <c r="B25" s="68" t="s">
        <v>814</v>
      </c>
      <c r="C25" s="4"/>
      <c r="D25" s="4" t="s">
        <v>894</v>
      </c>
    </row>
    <row r="26" spans="1:7" ht="35" thickBot="1" x14ac:dyDescent="0.25">
      <c r="A26" s="3" t="s">
        <v>37</v>
      </c>
      <c r="B26" s="4" t="s">
        <v>298</v>
      </c>
      <c r="C26" s="4" t="s">
        <v>41</v>
      </c>
      <c r="D26" s="5" t="s">
        <v>299</v>
      </c>
      <c r="F26" t="str">
        <f t="shared" si="0"/>
        <v>&lt;tr&gt;&lt;td&gt;Failure Message&lt;/td&gt;&lt;td class='slds-truncate'&gt;pushtopics__FailureMessage__c&lt;/td&gt;&lt;td&gt;N&lt;/td&gt;&lt;td&gt;If defined, the message will be shown in the notification when the Execution fails. If undefined, a system default message will be displayed.&lt;/td&gt;&lt;/tr&gt;</v>
      </c>
      <c r="G26" t="str">
        <f t="shared" si="1"/>
        <v>&lt;tr&gt;&lt;td&gt;Failure Message&lt;/td&gt;&lt;td class='slds-truncate'&gt;pushtopics__FailureMessage__c&lt;/td&gt;&lt;td&gt;N&lt;/td&gt;&lt;td&gt;If defined, the message will be shown in the notification when the Execution fails. If undefined, a system default message will be displayed.&lt;/td&gt;&lt;/tr&gt;</v>
      </c>
    </row>
    <row r="27" spans="1:7" ht="18" thickBot="1" x14ac:dyDescent="0.25">
      <c r="A27" s="3" t="s">
        <v>815</v>
      </c>
      <c r="B27" s="4" t="s">
        <v>816</v>
      </c>
      <c r="C27" s="4"/>
      <c r="D27" s="5" t="s">
        <v>817</v>
      </c>
    </row>
    <row r="28" spans="1:7" ht="49" thickBot="1" x14ac:dyDescent="0.25">
      <c r="A28" s="3" t="s">
        <v>32</v>
      </c>
      <c r="B28" s="4" t="s">
        <v>300</v>
      </c>
      <c r="C28" s="4" t="s">
        <v>41</v>
      </c>
      <c r="D28" s="4" t="s">
        <v>301</v>
      </c>
      <c r="F28" t="str">
        <f t="shared" si="0"/>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8" t="str">
        <f t="shared" si="1"/>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9" spans="1:7" ht="17" thickBot="1" x14ac:dyDescent="0.25">
      <c r="A29" s="3" t="s">
        <v>818</v>
      </c>
      <c r="B29" s="4" t="s">
        <v>819</v>
      </c>
      <c r="C29" s="4"/>
      <c r="D29" s="4" t="s">
        <v>893</v>
      </c>
    </row>
    <row r="30" spans="1:7" ht="17" thickBot="1" x14ac:dyDescent="0.25">
      <c r="A30" s="3" t="s">
        <v>820</v>
      </c>
      <c r="B30" s="4" t="s">
        <v>821</v>
      </c>
      <c r="C30" s="4"/>
      <c r="D30" s="4" t="s">
        <v>822</v>
      </c>
    </row>
    <row r="31" spans="1:7" ht="17" thickBot="1" x14ac:dyDescent="0.25">
      <c r="A31" s="3" t="s">
        <v>823</v>
      </c>
      <c r="B31" s="4" t="s">
        <v>824</v>
      </c>
      <c r="C31" s="4"/>
      <c r="D31" s="4" t="s">
        <v>825</v>
      </c>
    </row>
    <row r="32" spans="1:7" ht="17" thickBot="1" x14ac:dyDescent="0.25">
      <c r="A32" s="3" t="s">
        <v>826</v>
      </c>
      <c r="B32" s="4" t="s">
        <v>827</v>
      </c>
      <c r="C32" s="4"/>
      <c r="D32" s="4" t="s">
        <v>828</v>
      </c>
    </row>
    <row r="33" spans="1:7" ht="33" thickBot="1" x14ac:dyDescent="0.25">
      <c r="A33" s="3" t="s">
        <v>829</v>
      </c>
      <c r="B33" s="4" t="s">
        <v>830</v>
      </c>
      <c r="C33" s="4"/>
      <c r="D33" s="4" t="s">
        <v>831</v>
      </c>
    </row>
    <row r="34" spans="1:7" ht="33" thickBot="1" x14ac:dyDescent="0.25">
      <c r="A34" s="3" t="s">
        <v>6</v>
      </c>
      <c r="B34" s="4" t="s">
        <v>302</v>
      </c>
      <c r="C34" s="4" t="s">
        <v>41</v>
      </c>
      <c r="D34" s="4" t="s">
        <v>568</v>
      </c>
      <c r="F34" t="str">
        <f>"&lt;tr&gt;&lt;td&gt;" &amp; A34 &amp; "&lt;/td&gt;&lt;td class='slds-truncate'&gt;" &amp; B34 &amp; "&lt;/td&gt;&lt;td&gt;" &amp; C34 &amp; "&lt;/td&gt;&lt;td&gt;" &amp; D34 &amp; "&lt;/td&gt;&lt;/tr&gt;"</f>
        <v>&lt;tr&gt;&lt;td&gt;Job&lt;/td&gt;&lt;td class='slds-truncate'&gt;pushtopics__Job__c&lt;/td&gt;&lt;td&gt;N&lt;/td&gt;&lt;td&gt;The Job that the Executable is associated with. When multiple Executables are associated with a same Job, they can be executed in sequence based on the Seq No..&lt;/td&gt;&lt;/tr&gt;</v>
      </c>
      <c r="G34" t="str">
        <f>IF(LEFT(F34,1)="""",MID(F34, 1, LEN(F34) - 2),F34)</f>
        <v>&lt;tr&gt;&lt;td&gt;Job&lt;/td&gt;&lt;td class='slds-truncate'&gt;pushtopics__Job__c&lt;/td&gt;&lt;td&gt;N&lt;/td&gt;&lt;td&gt;The Job that the Executable is associated with. When multiple Executables are associated with a same Job, they can be executed in sequence based on the Seq No..&lt;/td&gt;&lt;/tr&gt;</v>
      </c>
    </row>
    <row r="35" spans="1:7" ht="17" thickBot="1" x14ac:dyDescent="0.25">
      <c r="A35" s="3" t="s">
        <v>832</v>
      </c>
      <c r="B35" s="4" t="s">
        <v>833</v>
      </c>
      <c r="C35" s="4" t="s">
        <v>41</v>
      </c>
      <c r="D35" s="4" t="s">
        <v>834</v>
      </c>
      <c r="F35" t="str">
        <f t="shared" si="0"/>
        <v>&lt;tr&gt;&lt;td&gt;Jobable&lt;/td&gt;&lt;td class='slds-truncate'&gt;pushtopics__Jobable__c&lt;/td&gt;&lt;td&gt;N&lt;/td&gt;&lt;td&gt;Used internally to determine whether the Executable can be associated with a Job.&lt;/td&gt;&lt;/tr&gt;</v>
      </c>
      <c r="G35" t="str">
        <f t="shared" si="1"/>
        <v>&lt;tr&gt;&lt;td&gt;Jobable&lt;/td&gt;&lt;td class='slds-truncate'&gt;pushtopics__Jobable__c&lt;/td&gt;&lt;td&gt;N&lt;/td&gt;&lt;td&gt;Used internally to determine whether the Executable can be associated with a Job.&lt;/td&gt;&lt;/tr&gt;</v>
      </c>
    </row>
    <row r="36" spans="1:7" ht="33" thickBot="1" x14ac:dyDescent="0.25">
      <c r="A36" s="59" t="s">
        <v>492</v>
      </c>
      <c r="B36" s="59" t="s">
        <v>495</v>
      </c>
      <c r="C36" s="4" t="s">
        <v>41</v>
      </c>
      <c r="D36" s="4" t="s">
        <v>494</v>
      </c>
      <c r="F36"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36" t="str">
        <f t="shared" si="1"/>
        <v>&lt;tr&gt;&lt;td&gt;Notify Email Addresses&lt;/td&gt;&lt;td class='slds-truncate'&gt;pushtopics__NotifyEmailAddresses__c&lt;/td&gt;&lt;td&gt;N&lt;/td&gt;&lt;td&gt;Comma separated email addresses to be notified when the execution is completed if the Notify When Execution Completes? is checked.&lt;/td&gt;&lt;/tr&gt;</v>
      </c>
    </row>
    <row r="37" spans="1:7" ht="49" thickBot="1" x14ac:dyDescent="0.25">
      <c r="A37" s="59" t="s">
        <v>493</v>
      </c>
      <c r="B37" s="59" t="s">
        <v>496</v>
      </c>
      <c r="C37" s="4" t="s">
        <v>41</v>
      </c>
      <c r="D37" s="4" t="s">
        <v>644</v>
      </c>
      <c r="F37"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37"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38" spans="1:7" ht="17" thickBot="1" x14ac:dyDescent="0.25">
      <c r="A38" s="59" t="s">
        <v>835</v>
      </c>
      <c r="B38" s="59" t="s">
        <v>836</v>
      </c>
      <c r="C38" s="4" t="s">
        <v>41</v>
      </c>
      <c r="D38" s="4" t="s">
        <v>837</v>
      </c>
      <c r="F38" t="str">
        <f t="shared" si="0"/>
        <v>&lt;tr&gt;&lt;td&gt;Prevent Production Action?&lt;/td&gt;&lt;td class='slds-truncate'&gt;pushtopics__PreventProductionAction__c&lt;/td&gt;&lt;td&gt;N&lt;/td&gt;&lt;td&gt;If checked, DSP will not allow actions against the production connection.&lt;/td&gt;&lt;/tr&gt;</v>
      </c>
      <c r="G38" t="str">
        <f t="shared" si="1"/>
        <v>&lt;tr&gt;&lt;td&gt;Prevent Production Action?&lt;/td&gt;&lt;td class='slds-truncate'&gt;pushtopics__PreventProductionAction__c&lt;/td&gt;&lt;td&gt;N&lt;/td&gt;&lt;td&gt;If checked, DSP will not allow actions against the production connection.&lt;/td&gt;&lt;/tr&gt;</v>
      </c>
    </row>
    <row r="39" spans="1:7" ht="33" thickBot="1" x14ac:dyDescent="0.25">
      <c r="A39" s="59" t="s">
        <v>838</v>
      </c>
      <c r="B39" s="59" t="s">
        <v>840</v>
      </c>
      <c r="C39" s="4" t="s">
        <v>41</v>
      </c>
      <c r="D39" s="4" t="s">
        <v>916</v>
      </c>
      <c r="F39" t="str">
        <f t="shared" si="0"/>
        <v>&lt;tr&gt;&lt;td&gt;Q Context Record ID&lt;/td&gt;&lt;td class='slds-truncate'&gt;pushtopics__ContextRecordID__c&lt;/td&gt;&lt;td&gt;N&lt;/td&gt;&lt;td&gt;Used to mock the context of a record in Executable; If the executableQ lwc component is put on a record page, DSP will pass the record's ID to the component.&lt;/td&gt;&lt;/tr&gt;</v>
      </c>
      <c r="G39" t="str">
        <f t="shared" si="1"/>
        <v>&lt;tr&gt;&lt;td&gt;Q Context Record ID&lt;/td&gt;&lt;td class='slds-truncate'&gt;pushtopics__ContextRecordID__c&lt;/td&gt;&lt;td&gt;N&lt;/td&gt;&lt;td&gt;Used to mock the context of a record in Executable; If the executableQ lwc component is put on a record page, DSP will pass the record's ID to the component.&lt;/td&gt;&lt;/tr&gt;</v>
      </c>
    </row>
    <row r="40" spans="1:7" ht="17" thickBot="1" x14ac:dyDescent="0.25">
      <c r="A40" s="59" t="s">
        <v>839</v>
      </c>
      <c r="B40" s="59" t="s">
        <v>841</v>
      </c>
      <c r="C40" s="4" t="s">
        <v>41</v>
      </c>
      <c r="D40" s="4" t="s">
        <v>917</v>
      </c>
      <c r="F40" t="str">
        <f t="shared" si="0"/>
        <v>&lt;tr&gt;&lt;td&gt;Q Deletable?&lt;/td&gt;&lt;td class='slds-truncate'&gt;pushtopics__QDeletable__c&lt;/td&gt;&lt;td&gt;N&lt;/td&gt;&lt;td&gt;Indicates whether the Q's query result is deletable(user must have delete access to the records).&lt;/td&gt;&lt;/tr&gt;</v>
      </c>
      <c r="G40" t="str">
        <f t="shared" si="1"/>
        <v>&lt;tr&gt;&lt;td&gt;Q Deletable?&lt;/td&gt;&lt;td class='slds-truncate'&gt;pushtopics__QDeletable__c&lt;/td&gt;&lt;td&gt;N&lt;/td&gt;&lt;td&gt;Indicates whether the Q's query result is deletable(user must have delete access to the records).&lt;/td&gt;&lt;/tr&gt;</v>
      </c>
    </row>
    <row r="41" spans="1:7" ht="33" thickBot="1" x14ac:dyDescent="0.25">
      <c r="A41" s="59" t="s">
        <v>842</v>
      </c>
      <c r="B41" s="59" t="s">
        <v>843</v>
      </c>
      <c r="C41" s="4" t="s">
        <v>41</v>
      </c>
      <c r="D41" s="4" t="s">
        <v>918</v>
      </c>
      <c r="F41" t="str">
        <f t="shared" si="0"/>
        <v>&lt;tr&gt;&lt;td&gt;Q Downloadable?&lt;/td&gt;&lt;td class='slds-truncate'&gt;pushtopics__QDownloadable__c&lt;/td&gt;&lt;td&gt;N&lt;/td&gt;&lt;td&gt;Indicate whether the result in the Q result is downloadable. User needs the "Download Data In Q" custom permission to be able download.&lt;/td&gt;&lt;/tr&gt;</v>
      </c>
      <c r="G41" t="str">
        <f t="shared" si="1"/>
        <v>&lt;tr&gt;&lt;td&gt;Q Downloadable?&lt;/td&gt;&lt;td class='slds-truncate'&gt;pushtopics__QDownloadable__c&lt;/td&gt;&lt;td&gt;N&lt;/td&gt;&lt;td&gt;Indicate whether the result in the Q result is downloadable. User needs the "Download Data In Q" custom permission to be able download.&lt;/td&gt;&lt;/tr&gt;</v>
      </c>
    </row>
    <row r="42" spans="1:7" ht="17" thickBot="1" x14ac:dyDescent="0.25">
      <c r="A42" s="59" t="s">
        <v>844</v>
      </c>
      <c r="B42" s="59" t="s">
        <v>845</v>
      </c>
      <c r="C42" s="4" t="s">
        <v>41</v>
      </c>
      <c r="D42" s="4" t="s">
        <v>919</v>
      </c>
      <c r="F42" t="str">
        <f t="shared" si="0"/>
        <v>&lt;tr&gt;&lt;td&gt;Q Editable?&lt;/td&gt;&lt;td class='slds-truncate'&gt;pushtopics__QEditable__c&lt;/td&gt;&lt;td&gt;N&lt;/td&gt;&lt;td&gt;Indicates whether the Q's query result is editable(user must have edit access to the records and fields).&lt;/td&gt;&lt;/tr&gt;</v>
      </c>
      <c r="G42" t="str">
        <f t="shared" si="1"/>
        <v>&lt;tr&gt;&lt;td&gt;Q Editable?&lt;/td&gt;&lt;td class='slds-truncate'&gt;pushtopics__QEditable__c&lt;/td&gt;&lt;td&gt;N&lt;/td&gt;&lt;td&gt;Indicates whether the Q's query result is editable(user must have edit access to the records and fields).&lt;/td&gt;&lt;/tr&gt;</v>
      </c>
    </row>
    <row r="43" spans="1:7" ht="17" thickBot="1" x14ac:dyDescent="0.25">
      <c r="A43" s="59" t="s">
        <v>846</v>
      </c>
      <c r="B43" s="59" t="s">
        <v>847</v>
      </c>
      <c r="C43" s="4" t="s">
        <v>41</v>
      </c>
      <c r="D43" s="4" t="s">
        <v>920</v>
      </c>
      <c r="F43" t="str">
        <f t="shared" si="0"/>
        <v>&lt;tr&gt;&lt;td&gt;Q Execute Button Label&lt;/td&gt;&lt;td class='slds-truncate'&gt;pushtopics__QExecuteButtonLabel__c&lt;/td&gt;&lt;td&gt;N&lt;/td&gt;&lt;td&gt;The label of the Execute button on the LWC component executableQ.&lt;/td&gt;&lt;/tr&gt;</v>
      </c>
      <c r="G43" t="str">
        <f t="shared" si="1"/>
        <v>&lt;tr&gt;&lt;td&gt;Q Execute Button Label&lt;/td&gt;&lt;td class='slds-truncate'&gt;pushtopics__QExecuteButtonLabel__c&lt;/td&gt;&lt;td&gt;N&lt;/td&gt;&lt;td&gt;The label of the Execute button on the LWC component executableQ.&lt;/td&gt;&lt;/tr&gt;</v>
      </c>
    </row>
    <row r="44" spans="1:7" ht="17" thickBot="1" x14ac:dyDescent="0.25">
      <c r="A44" s="59" t="s">
        <v>848</v>
      </c>
      <c r="B44" s="59" t="s">
        <v>849</v>
      </c>
      <c r="C44" s="4" t="s">
        <v>41</v>
      </c>
      <c r="D44" s="4" t="s">
        <v>921</v>
      </c>
      <c r="F44" t="str">
        <f t="shared" si="0"/>
        <v>&lt;tr&gt;&lt;td&gt;Q Helper Text&lt;/td&gt;&lt;td class='slds-truncate'&gt;pushtopics__QHelperText__c&lt;/td&gt;&lt;td&gt;N&lt;/td&gt;&lt;td&gt;Display as helper text next to the Q result's title.&lt;/td&gt;&lt;/tr&gt;</v>
      </c>
      <c r="G44" t="str">
        <f t="shared" si="1"/>
        <v>&lt;tr&gt;&lt;td&gt;Q Helper Text&lt;/td&gt;&lt;td class='slds-truncate'&gt;pushtopics__QHelperText__c&lt;/td&gt;&lt;td&gt;N&lt;/td&gt;&lt;td&gt;Display as helper text next to the Q result's title.&lt;/td&gt;&lt;/tr&gt;</v>
      </c>
    </row>
    <row r="45" spans="1:7" ht="33" thickBot="1" x14ac:dyDescent="0.25">
      <c r="A45" s="59" t="s">
        <v>850</v>
      </c>
      <c r="B45" s="59" t="s">
        <v>851</v>
      </c>
      <c r="C45" s="4" t="s">
        <v>41</v>
      </c>
      <c r="D45" s="4" t="s">
        <v>922</v>
      </c>
      <c r="F45" t="str">
        <f t="shared" si="0"/>
        <v>&lt;tr&gt;&lt;td&gt;Q Mass Editable?&lt;/td&gt;&lt;td class='slds-truncate'&gt;pushtopics__QMassEditable__c&lt;/td&gt;&lt;td&gt;N&lt;/td&gt;&lt;td&gt;If checked, when user has the edit access to the Q's result and the "Q Editable?" is enabled, user can mass edit the fields of selected records before save.&lt;/td&gt;&lt;/tr&gt;</v>
      </c>
      <c r="G45" t="str">
        <f t="shared" si="1"/>
        <v>&lt;tr&gt;&lt;td&gt;Q Mass Editable?&lt;/td&gt;&lt;td class='slds-truncate'&gt;pushtopics__QMassEditable__c&lt;/td&gt;&lt;td&gt;N&lt;/td&gt;&lt;td&gt;If checked, when user has the edit access to the Q's result and the "Q Editable?" is enabled, user can mass edit the fields of selected records before save.&lt;/td&gt;&lt;/tr&gt;</v>
      </c>
    </row>
    <row r="46" spans="1:7" ht="33" thickBot="1" x14ac:dyDescent="0.25">
      <c r="A46" s="59" t="s">
        <v>852</v>
      </c>
      <c r="B46" s="59" t="s">
        <v>853</v>
      </c>
      <c r="C46" s="4" t="s">
        <v>41</v>
      </c>
      <c r="D46" s="4" t="s">
        <v>923</v>
      </c>
      <c r="F46" t="str">
        <f t="shared" si="0"/>
        <v>&lt;tr&gt;&lt;td&gt;Q Max Row Selection&lt;/td&gt;&lt;td class='slds-truncate'&gt;pushtopics__QMaxRowSelection__c&lt;/td&gt;&lt;td&gt;N&lt;/td&gt;&lt;td&gt;The maximum number of rows that can be selected. Checkboxes are used for selection by default, and radio buttons are used when maxRowSelection is 1. Big Object query result is always defaulted to 1.&lt;/td&gt;&lt;/tr&gt;</v>
      </c>
      <c r="G46" t="str">
        <f t="shared" si="1"/>
        <v>&lt;tr&gt;&lt;td&gt;Q Max Row Selection&lt;/td&gt;&lt;td class='slds-truncate'&gt;pushtopics__QMaxRowSelection__c&lt;/td&gt;&lt;td&gt;N&lt;/td&gt;&lt;td&gt;The maximum number of rows that can be selected. Checkboxes are used for selection by default, and radio buttons are used when maxRowSelection is 1. Big Object query result is always defaulted to 1.&lt;/td&gt;&lt;/tr&gt;</v>
      </c>
    </row>
    <row r="47" spans="1:7" ht="33" thickBot="1" x14ac:dyDescent="0.25">
      <c r="A47" s="59" t="s">
        <v>854</v>
      </c>
      <c r="B47" s="59" t="s">
        <v>855</v>
      </c>
      <c r="C47" s="4" t="s">
        <v>41</v>
      </c>
      <c r="D47" s="4" t="s">
        <v>924</v>
      </c>
      <c r="F47" t="str">
        <f t="shared" si="0"/>
        <v>&lt;tr&gt;&lt;td&gt;Q Open Record In Current Tab?&lt;/td&gt;&lt;td class='slds-truncate'&gt;pushtopics__QOpenInCurrentTab__c&lt;/td&gt;&lt;td&gt;N&lt;/td&gt;&lt;td&gt;If checked, when clicking a record link in the query result, the record will be opened up in the current tab, instead of a new one.&lt;/td&gt;&lt;/tr&gt;</v>
      </c>
      <c r="G47" t="str">
        <f t="shared" si="1"/>
        <v>&lt;tr&gt;&lt;td&gt;Q Open Record In Current Tab?&lt;/td&gt;&lt;td class='slds-truncate'&gt;pushtopics__QOpenInCurrentTab__c&lt;/td&gt;&lt;td&gt;N&lt;/td&gt;&lt;td&gt;If checked, when clicking a record link in the query result, the record will be opened up in the current tab, instead of a new one.&lt;/td&gt;&lt;/tr&gt;</v>
      </c>
    </row>
    <row r="48" spans="1:7" ht="33" thickBot="1" x14ac:dyDescent="0.25">
      <c r="A48" s="59" t="s">
        <v>856</v>
      </c>
      <c r="B48" s="59" t="s">
        <v>857</v>
      </c>
      <c r="C48" s="4" t="s">
        <v>41</v>
      </c>
      <c r="D48" s="4" t="s">
        <v>925</v>
      </c>
      <c r="F48" t="str">
        <f t="shared" si="0"/>
        <v>&lt;tr&gt;&lt;td&gt;Q Open Record In Lightning?&lt;/td&gt;&lt;td class='slds-truncate'&gt;pushtopics__QOpenInRecordPage__c&lt;/td&gt;&lt;td&gt;N&lt;/td&gt;&lt;td&gt;If checked, when clicking a record link from the Q's query result, the record will be opened up in the standard lightning record page, instead of the DSP Record page.&lt;/td&gt;&lt;/tr&gt;</v>
      </c>
      <c r="G48" t="str">
        <f t="shared" si="1"/>
        <v>&lt;tr&gt;&lt;td&gt;Q Open Record In Lightning?&lt;/td&gt;&lt;td class='slds-truncate'&gt;pushtopics__QOpenInRecordPage__c&lt;/td&gt;&lt;td&gt;N&lt;/td&gt;&lt;td&gt;If checked, when clicking a record link from the Q's query result, the record will be opened up in the standard lightning record page, instead of the DSP Record page.&lt;/td&gt;&lt;/tr&gt;</v>
      </c>
    </row>
    <row r="49" spans="1:7" ht="33" thickBot="1" x14ac:dyDescent="0.25">
      <c r="A49" s="59" t="s">
        <v>858</v>
      </c>
      <c r="B49" s="59" t="s">
        <v>859</v>
      </c>
      <c r="C49" s="4" t="s">
        <v>41</v>
      </c>
      <c r="D49" s="4" t="s">
        <v>926</v>
      </c>
      <c r="F49" t="str">
        <f t="shared" si="0"/>
        <v>&lt;tr&gt;&lt;td&gt;Q Override Column Labels&lt;/td&gt;&lt;td class='slds-truncate'&gt;pushtopics__QOverrideColumnLabels__c&lt;/td&gt;&lt;td&gt;N&lt;/td&gt;&lt;td&gt;Use the format of "field1: overriddenLabel1, field2: overriddentLabel2"(remove surrounding double quotes) to override default colunm labels of the query result.&lt;/td&gt;&lt;/tr&gt;</v>
      </c>
      <c r="G49" t="str">
        <f t="shared" si="1"/>
        <v>&lt;tr&gt;&lt;td&gt;Q Override Column Labels&lt;/td&gt;&lt;td class='slds-truncate'&gt;pushtopics__QOverrideColumnLabels__c&lt;/td&gt;&lt;td&gt;N&lt;/td&gt;&lt;td&gt;Use the format of "field1: overriddenLabel1, field2: overriddentLabel2"(remove surrounding double quotes) to override default colunm labels of the query result.&lt;/td&gt;&lt;/tr&gt;</v>
      </c>
    </row>
    <row r="50" spans="1:7" ht="17" thickBot="1" x14ac:dyDescent="0.25">
      <c r="A50" s="59" t="s">
        <v>797</v>
      </c>
      <c r="B50" s="59" t="s">
        <v>798</v>
      </c>
      <c r="C50" s="70" t="s">
        <v>41</v>
      </c>
      <c r="D50" s="4" t="s">
        <v>927</v>
      </c>
      <c r="F50" t="str">
        <f t="shared" si="0"/>
        <v>&lt;tr&gt;&lt;td&gt;Q Page Size&lt;/td&gt;&lt;td class='slds-truncate'&gt;pushtopics__QPageSize__c&lt;/td&gt;&lt;td&gt;N&lt;/td&gt;&lt;td&gt;The page size of the "Q" component.&lt;/td&gt;&lt;/tr&gt;</v>
      </c>
      <c r="G50" t="str">
        <f t="shared" si="1"/>
        <v>&lt;tr&gt;&lt;td&gt;Q Page Size&lt;/td&gt;&lt;td class='slds-truncate'&gt;pushtopics__QPageSize__c&lt;/td&gt;&lt;td&gt;N&lt;/td&gt;&lt;td&gt;The page size of the "Q" component.&lt;/td&gt;&lt;/tr&gt;</v>
      </c>
    </row>
    <row r="51" spans="1:7" ht="33" thickBot="1" x14ac:dyDescent="0.25">
      <c r="A51" s="59" t="s">
        <v>860</v>
      </c>
      <c r="B51" s="59" t="s">
        <v>861</v>
      </c>
      <c r="C51" s="4" t="s">
        <v>41</v>
      </c>
      <c r="D51" s="4" t="s">
        <v>928</v>
      </c>
      <c r="F51" t="str">
        <f t="shared" si="0"/>
        <v>&lt;tr&gt;&lt;td&gt;Q Required Custom Permissions To Action&lt;/td&gt;&lt;td class='slds-truncate'&gt;pushtopics__QRequiredCustomPermissionsToAction__c&lt;/td&gt;&lt;td&gt;N&lt;/td&gt;&lt;td&gt;Comma separated custom permission names. If set, only users with one of the custom permissions can action from the executableQ component;&lt;/td&gt;&lt;/tr&gt;</v>
      </c>
      <c r="G51" t="str">
        <f t="shared" si="1"/>
        <v>&lt;tr&gt;&lt;td&gt;Q Required Custom Permissions To Action&lt;/td&gt;&lt;td class='slds-truncate'&gt;pushtopics__QRequiredCustomPermissionsToAction__c&lt;/td&gt;&lt;td&gt;N&lt;/td&gt;&lt;td&gt;Comma separated custom permission names. If set, only users with one of the custom permissions can action from the executableQ component;&lt;/td&gt;&lt;/tr&gt;</v>
      </c>
    </row>
    <row r="52" spans="1:7" ht="33" thickBot="1" x14ac:dyDescent="0.25">
      <c r="A52" s="59" t="s">
        <v>862</v>
      </c>
      <c r="B52" s="59" t="s">
        <v>863</v>
      </c>
      <c r="C52" s="4" t="s">
        <v>41</v>
      </c>
      <c r="D52" s="4" t="s">
        <v>929</v>
      </c>
      <c r="F52" t="str">
        <f t="shared" si="0"/>
        <v>&lt;tr&gt;&lt;td&gt;Q Required Custom Permissions To View&lt;/td&gt;&lt;td class='slds-truncate'&gt;pushtopics__QRequiredCustomPermissionsToView__c&lt;/td&gt;&lt;td&gt;N&lt;/td&gt;&lt;td&gt;Comma separated custom permission names. If set, only users with one of the custom permissions can view the executableQ component; if not set, there is no restriction.&lt;/td&gt;&lt;/tr&gt;</v>
      </c>
      <c r="G52" t="str">
        <f t="shared" si="1"/>
        <v>&lt;tr&gt;&lt;td&gt;Q Required Custom Permissions To View&lt;/td&gt;&lt;td class='slds-truncate'&gt;pushtopics__QRequiredCustomPermissionsToView__c&lt;/td&gt;&lt;td&gt;N&lt;/td&gt;&lt;td&gt;Comma separated custom permission names. If set, only users with one of the custom permissions can view the executableQ component; if not set, there is no restriction.&lt;/td&gt;&lt;/tr&gt;</v>
      </c>
    </row>
    <row r="53" spans="1:7" ht="33" thickBot="1" x14ac:dyDescent="0.25">
      <c r="A53" s="59" t="s">
        <v>864</v>
      </c>
      <c r="B53" s="59" t="s">
        <v>865</v>
      </c>
      <c r="C53" s="4" t="s">
        <v>41</v>
      </c>
      <c r="D53" s="4" t="s">
        <v>930</v>
      </c>
      <c r="F53" t="str">
        <f t="shared" si="0"/>
        <v>&lt;tr&gt;&lt;td&gt;Q Result Icon Name&lt;/td&gt;&lt;td class='slds-truncate'&gt;pushtopics__QResultIconName__c&lt;/td&gt;&lt;td&gt;N&lt;/td&gt;&lt;td&gt;The Lightning Design System name of the icon. Names are written in the format 'utility:down' where 'utility' is the category, and 'down' is the specific icon to be displayed.&lt;/td&gt;&lt;/tr&gt;</v>
      </c>
      <c r="G53" t="str">
        <f t="shared" si="1"/>
        <v>&lt;tr&gt;&lt;td&gt;Q Result Icon Name&lt;/td&gt;&lt;td class='slds-truncate'&gt;pushtopics__QResultIconName__c&lt;/td&gt;&lt;td&gt;N&lt;/td&gt;&lt;td&gt;The Lightning Design System name of the icon. Names are written in the format 'utility:down' where 'utility' is the category, and 'down' is the specific icon to be displayed.&lt;/td&gt;&lt;/tr&gt;</v>
      </c>
    </row>
    <row r="54" spans="1:7" ht="17" thickBot="1" x14ac:dyDescent="0.25">
      <c r="A54" s="59" t="s">
        <v>866</v>
      </c>
      <c r="B54" s="59" t="s">
        <v>867</v>
      </c>
      <c r="C54" s="4" t="s">
        <v>41</v>
      </c>
      <c r="D54" s="4" t="s">
        <v>931</v>
      </c>
      <c r="F54" t="str">
        <f t="shared" si="0"/>
        <v>&lt;tr&gt;&lt;td&gt;Q Result Title&lt;/td&gt;&lt;td class='slds-truncate'&gt;pushtopics__QResultTitle__c&lt;/td&gt;&lt;td&gt;N&lt;/td&gt;&lt;td&gt;Sets the title of the Q result.&lt;/td&gt;&lt;/tr&gt;</v>
      </c>
      <c r="G54" t="str">
        <f t="shared" si="1"/>
        <v>&lt;tr&gt;&lt;td&gt;Q Result Title&lt;/td&gt;&lt;td class='slds-truncate'&gt;pushtopics__QResultTitle__c&lt;/td&gt;&lt;td&gt;N&lt;/td&gt;&lt;td&gt;Sets the title of the Q result.&lt;/td&gt;&lt;/tr&gt;</v>
      </c>
    </row>
    <row r="55" spans="1:7" ht="33" thickBot="1" x14ac:dyDescent="0.25">
      <c r="A55" s="59" t="s">
        <v>868</v>
      </c>
      <c r="B55" s="59" t="s">
        <v>869</v>
      </c>
      <c r="C55" s="4" t="s">
        <v>41</v>
      </c>
      <c r="D55" s="4" t="s">
        <v>932</v>
      </c>
      <c r="F55" t="str">
        <f t="shared" si="0"/>
        <v>&lt;tr&gt;&lt;td&gt;Q Retrieve All?&lt;/td&gt;&lt;td class='slds-truncate'&gt;pushtopics__QRetrieveAll__c&lt;/td&gt;&lt;td&gt;N&lt;/td&gt;&lt;td&gt;If checked and when being queried in Q, all data will be retrieved at once and cached locally. Check this when the result data is small and if you wish to avoid multiple server hits while user navigating thru the paged records.&lt;/td&gt;&lt;/tr&gt;</v>
      </c>
      <c r="G55" t="str">
        <f t="shared" si="1"/>
        <v>&lt;tr&gt;&lt;td&gt;Q Retrieve All?&lt;/td&gt;&lt;td class='slds-truncate'&gt;pushtopics__QRetrieveAll__c&lt;/td&gt;&lt;td&gt;N&lt;/td&gt;&lt;td&gt;If checked and when being queried in Q, all data will be retrieved at once and cached locally. Check this when the result data is small and if you wish to avoid multiple server hits while user navigating thru the paged records.&lt;/td&gt;&lt;/tr&gt;</v>
      </c>
    </row>
    <row r="56" spans="1:7" ht="17" thickBot="1" x14ac:dyDescent="0.25">
      <c r="A56" s="59" t="s">
        <v>870</v>
      </c>
      <c r="B56" s="59" t="s">
        <v>871</v>
      </c>
      <c r="C56" s="4" t="s">
        <v>41</v>
      </c>
      <c r="D56" s="4" t="s">
        <v>933</v>
      </c>
      <c r="F56" t="str">
        <f t="shared" si="0"/>
        <v>&lt;tr&gt;&lt;td&gt;Q Show Picklist Labels&lt;/td&gt;&lt;td class='slds-truncate'&gt;pushtopics__QShowPicklistLabels__c&lt;/td&gt;&lt;td&gt;N&lt;/td&gt;&lt;td&gt;If checked, picklist fields will display in API values instead of labels otherwise.&lt;/td&gt;&lt;/tr&gt;</v>
      </c>
      <c r="G56" t="str">
        <f t="shared" si="1"/>
        <v>&lt;tr&gt;&lt;td&gt;Q Show Picklist Labels&lt;/td&gt;&lt;td class='slds-truncate'&gt;pushtopics__QShowPicklistLabels__c&lt;/td&gt;&lt;td&gt;N&lt;/td&gt;&lt;td&gt;If checked, picklist fields will display in API values instead of labels otherwise.&lt;/td&gt;&lt;/tr&gt;</v>
      </c>
    </row>
    <row r="57" spans="1:7" ht="49" thickBot="1" x14ac:dyDescent="0.25">
      <c r="A57" s="59" t="s">
        <v>872</v>
      </c>
      <c r="B57" s="59" t="s">
        <v>873</v>
      </c>
      <c r="C57" s="4" t="s">
        <v>41</v>
      </c>
      <c r="D57" s="4" t="s">
        <v>934</v>
      </c>
      <c r="F57" t="str">
        <f t="shared" si="0"/>
        <v>&lt;tr&gt;&lt;td&gt;Q Sorted By&lt;/td&gt;&lt;td class='slds-truncate'&gt;pushtopics__QSortedBy__c&lt;/td&gt;&lt;td&gt;N&lt;/td&gt;&lt;td&gt;Defines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c r="G57" t="str">
        <f t="shared" si="1"/>
        <v>&lt;tr&gt;&lt;td&gt;Q Sorted By&lt;/td&gt;&lt;td class='slds-truncate'&gt;pushtopics__QSortedBy__c&lt;/td&gt;&lt;td&gt;N&lt;/td&gt;&lt;td&gt;Defines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row>
    <row r="58" spans="1:7" ht="17" thickBot="1" x14ac:dyDescent="0.25">
      <c r="A58" s="59" t="s">
        <v>874</v>
      </c>
      <c r="B58" s="59" t="s">
        <v>875</v>
      </c>
      <c r="C58" s="4" t="s">
        <v>41</v>
      </c>
      <c r="D58" s="4" t="s">
        <v>935</v>
      </c>
      <c r="F58" t="str">
        <f t="shared" si="0"/>
        <v>&lt;tr&gt;&lt;td&gt;Q Sorted Direction&lt;/td&gt;&lt;td class='slds-truncate'&gt;pushtopics__QSortedDirection__c&lt;/td&gt;&lt;td&gt;N&lt;/td&gt;&lt;td&gt;Used in conjunction with Q Sorted By. The available values are "asc", "desc".&lt;/td&gt;&lt;/tr&gt;</v>
      </c>
      <c r="G58" t="str">
        <f t="shared" si="1"/>
        <v>&lt;tr&gt;&lt;td&gt;Q Sorted Direction&lt;/td&gt;&lt;td class='slds-truncate'&gt;pushtopics__QSortedDirection__c&lt;/td&gt;&lt;td&gt;N&lt;/td&gt;&lt;td&gt;Used in conjunction with Q Sorted By. The available values are "asc", "desc".&lt;/td&gt;&lt;/tr&gt;</v>
      </c>
    </row>
    <row r="59" spans="1:7" ht="17" thickBot="1" x14ac:dyDescent="0.25">
      <c r="A59" s="3" t="s">
        <v>876</v>
      </c>
      <c r="B59" s="4" t="s">
        <v>877</v>
      </c>
      <c r="C59" s="4" t="s">
        <v>41</v>
      </c>
      <c r="D59" s="4" t="s">
        <v>936</v>
      </c>
      <c r="F59" t="str">
        <f t="shared" si="0"/>
        <v>&lt;tr&gt;&lt;td&gt;Query String&lt;/td&gt;&lt;td class='slds-truncate'&gt;pushtopics__QueryString__c&lt;/td&gt;&lt;td&gt;N&lt;/td&gt;&lt;td&gt;Stores the source SOQL string if the Executable's Internal Type is "Salesforce Query".&lt;/td&gt;&lt;/tr&gt;</v>
      </c>
      <c r="G59" t="str">
        <f t="shared" si="1"/>
        <v>&lt;tr&gt;&lt;td&gt;Query String&lt;/td&gt;&lt;td class='slds-truncate'&gt;pushtopics__QueryString__c&lt;/td&gt;&lt;td&gt;N&lt;/td&gt;&lt;td&gt;Stores the source SOQL string if the Executable's Internal Type is "Salesforce Query".&lt;/td&gt;&lt;/tr&gt;</v>
      </c>
    </row>
    <row r="60" spans="1:7" ht="33" thickBot="1" x14ac:dyDescent="0.25">
      <c r="A60" s="3" t="s">
        <v>878</v>
      </c>
      <c r="B60" s="4" t="s">
        <v>879</v>
      </c>
      <c r="C60" s="4" t="s">
        <v>24</v>
      </c>
      <c r="D60" s="4" t="s">
        <v>880</v>
      </c>
    </row>
    <row r="61" spans="1:7" ht="65" thickBot="1" x14ac:dyDescent="0.25">
      <c r="A61" s="3" t="s">
        <v>882</v>
      </c>
      <c r="B61" s="4" t="s">
        <v>883</v>
      </c>
      <c r="C61" s="4" t="s">
        <v>41</v>
      </c>
      <c r="D61" s="4" t="s">
        <v>881</v>
      </c>
    </row>
    <row r="62" spans="1:7" ht="17" thickBot="1" x14ac:dyDescent="0.25">
      <c r="A62" s="3" t="s">
        <v>29</v>
      </c>
      <c r="B62" s="4" t="s">
        <v>303</v>
      </c>
      <c r="C62" s="4" t="s">
        <v>41</v>
      </c>
      <c r="D62" s="4" t="s">
        <v>304</v>
      </c>
      <c r="F62" t="str">
        <f t="shared" si="0"/>
        <v>&lt;tr&gt;&lt;td&gt;Retrieve Limit&lt;/td&gt;&lt;td class='slds-truncate'&gt;pushtopics__RetrieveLimit__c&lt;/td&gt;&lt;td&gt;N&lt;/td&gt;&lt;td&gt;If defined, it will be the maximum number of records that can be retrieved from the Source.&lt;/td&gt;&lt;/tr&gt;</v>
      </c>
      <c r="G62" t="str">
        <f t="shared" si="1"/>
        <v>&lt;tr&gt;&lt;td&gt;Retrieve Limit&lt;/td&gt;&lt;td class='slds-truncate'&gt;pushtopics__RetrieveLimit__c&lt;/td&gt;&lt;td&gt;N&lt;/td&gt;&lt;td&gt;If defined, it will be the maximum number of records that can be retrieved from the Source.&lt;/td&gt;&lt;/tr&gt;</v>
      </c>
    </row>
    <row r="63" spans="1:7" ht="33" thickBot="1" x14ac:dyDescent="0.25">
      <c r="A63" s="3" t="s">
        <v>884</v>
      </c>
      <c r="B63" s="4" t="s">
        <v>885</v>
      </c>
      <c r="C63" s="4" t="s">
        <v>41</v>
      </c>
      <c r="D63" s="4" t="s">
        <v>888</v>
      </c>
      <c r="F63" t="str">
        <f t="shared" si="0"/>
        <v>&lt;tr&gt;&lt;td&gt;Retrieve Modified Since Last End Time&lt;/td&gt;&lt;td class='slds-truncate'&gt;pushtopics__RetrieveModifiedSinceLastEndTime__c&lt;/td&gt;&lt;td&gt;N&lt;/td&gt;&lt;td&gt;If checked, a "SystemModstamp &gt; (Last End Time)" condition will be added to the Retrieve Parameters during execution. Last End Time is the latest SUCCEEDED Execution's End Time.&lt;/td&gt;&lt;/tr&gt;</v>
      </c>
      <c r="G63" t="str">
        <f t="shared" si="1"/>
        <v>&lt;tr&gt;&lt;td&gt;Retrieve Modified Since Last End Time&lt;/td&gt;&lt;td class='slds-truncate'&gt;pushtopics__RetrieveModifiedSinceLastEndTime__c&lt;/td&gt;&lt;td&gt;N&lt;/td&gt;&lt;td&gt;If checked, a "SystemModstamp &gt; (Last End Time)" condition will be added to the Retrieve Parameters during execution. Last End Time is the latest SUCCEEDED Execution's End Time.&lt;/td&gt;&lt;/tr&gt;</v>
      </c>
    </row>
    <row r="64" spans="1:7" ht="33" thickBot="1" x14ac:dyDescent="0.25">
      <c r="A64" s="3" t="s">
        <v>886</v>
      </c>
      <c r="B64" s="4" t="s">
        <v>887</v>
      </c>
      <c r="C64" s="4"/>
      <c r="D64" s="4" t="s">
        <v>889</v>
      </c>
    </row>
    <row r="65" spans="1:7" ht="17" thickBot="1" x14ac:dyDescent="0.25">
      <c r="A65" s="3" t="s">
        <v>306</v>
      </c>
      <c r="B65" s="4" t="s">
        <v>305</v>
      </c>
      <c r="C65" s="4" t="s">
        <v>41</v>
      </c>
      <c r="D65" s="4" t="s">
        <v>307</v>
      </c>
      <c r="F65" t="str">
        <f t="shared" si="0"/>
        <v>&lt;tr&gt;&lt;td&gt;Retrieve Order By&lt;/td&gt;&lt;td class='slds-truncate'&gt;pushtopics__RetrieveOrderBy__c&lt;/td&gt;&lt;td&gt;N&lt;/td&gt;&lt;td&gt;The order in which the source data is retrieved.&lt;/td&gt;&lt;/tr&gt;</v>
      </c>
      <c r="G65" t="str">
        <f t="shared" si="1"/>
        <v>&lt;tr&gt;&lt;td&gt;Retrieve Order By&lt;/td&gt;&lt;td class='slds-truncate'&gt;pushtopics__RetrieveOrderBy__c&lt;/td&gt;&lt;td&gt;N&lt;/td&gt;&lt;td&gt;The order in which the source data is retrieved.&lt;/td&gt;&lt;/tr&gt;</v>
      </c>
    </row>
    <row r="66" spans="1:7" ht="33" thickBot="1" x14ac:dyDescent="0.25">
      <c r="A66" s="3" t="s">
        <v>309</v>
      </c>
      <c r="B66" s="4" t="s">
        <v>308</v>
      </c>
      <c r="C66" s="4" t="s">
        <v>41</v>
      </c>
      <c r="D66" s="4" t="s">
        <v>572</v>
      </c>
      <c r="F66" t="str">
        <f t="shared" si="0"/>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c r="G66" t="str">
        <f t="shared" si="1"/>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row>
    <row r="67" spans="1:7" ht="80" customHeight="1" x14ac:dyDescent="0.2">
      <c r="A67" s="8" t="s">
        <v>890</v>
      </c>
      <c r="B67" s="8" t="s">
        <v>310</v>
      </c>
      <c r="C67" s="8" t="s">
        <v>41</v>
      </c>
      <c r="D67" s="9" t="s">
        <v>311</v>
      </c>
      <c r="F67" t="str">
        <f t="shared" si="0"/>
        <v>&lt;tr&gt;&lt;td&gt;Retrieve Size(Integration Only)&lt;/td&gt;&lt;td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67" t="str">
        <f t="shared" si="1"/>
        <v>&lt;tr&gt;&lt;td&gt;Retrieve Size(Integration Only)&lt;/td&gt;&lt;td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68" spans="1:7" ht="80" customHeight="1" x14ac:dyDescent="0.2">
      <c r="A68" s="65" t="s">
        <v>891</v>
      </c>
      <c r="B68" s="6" t="s">
        <v>892</v>
      </c>
      <c r="C68" s="6"/>
      <c r="D68" s="69" t="s">
        <v>893</v>
      </c>
    </row>
    <row r="69" spans="1:7" ht="80" customHeight="1" x14ac:dyDescent="0.2">
      <c r="A69" s="65" t="s">
        <v>895</v>
      </c>
      <c r="B69" s="6" t="s">
        <v>896</v>
      </c>
      <c r="C69" s="6" t="s">
        <v>41</v>
      </c>
      <c r="D69" s="69" t="s">
        <v>897</v>
      </c>
    </row>
    <row r="70" spans="1:7" ht="33" thickBot="1" x14ac:dyDescent="0.25">
      <c r="A70" s="3" t="s">
        <v>26</v>
      </c>
      <c r="B70" s="4" t="s">
        <v>312</v>
      </c>
      <c r="C70" s="4" t="s">
        <v>41</v>
      </c>
      <c r="D70" s="4" t="s">
        <v>565</v>
      </c>
      <c r="F70" t="str">
        <f t="shared" si="0"/>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c r="G70" t="str">
        <f t="shared" ref="G70:G87" si="2">IF(LEFT(F70,1)="""",MID(F70, 1, LEN(F70) - 2),F70)</f>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row>
    <row r="71" spans="1:7" ht="17" thickBot="1" x14ac:dyDescent="0.25">
      <c r="A71" s="3" t="s">
        <v>583</v>
      </c>
      <c r="B71" s="4" t="s">
        <v>582</v>
      </c>
      <c r="C71" s="4" t="s">
        <v>41</v>
      </c>
      <c r="D71" s="4" t="s">
        <v>584</v>
      </c>
      <c r="F71" t="str">
        <f t="shared" si="0"/>
        <v>&lt;tr&gt;&lt;td&gt;Seq No. Must Be Unique Across Job&lt;/td&gt;&lt;td class='slds-truncate'&gt;pushtopics__SeqNoMustBeUniqueAcrossJob__c&lt;/td&gt;&lt;td&gt;N&lt;/td&gt;&lt;td&gt;A helper field used to make sure all Executables associated with a same Job must have uniuqe Seq No.&lt;/td&gt;&lt;/tr&gt;</v>
      </c>
      <c r="G71" t="str">
        <f t="shared" si="2"/>
        <v>&lt;tr&gt;&lt;td&gt;Seq No. Must Be Unique Across Job&lt;/td&gt;&lt;td class='slds-truncate'&gt;pushtopics__SeqNoMustBeUniqueAcrossJob__c&lt;/td&gt;&lt;td&gt;N&lt;/td&gt;&lt;td&gt;A helper field used to make sure all Executables associated with a same Job must have uniuqe Seq No.&lt;/td&gt;&lt;/tr&gt;</v>
      </c>
    </row>
    <row r="72" spans="1:7" ht="49" thickBot="1" x14ac:dyDescent="0.25">
      <c r="A72" s="3" t="s">
        <v>898</v>
      </c>
      <c r="B72" s="4" t="s">
        <v>899</v>
      </c>
      <c r="C72" s="4" t="s">
        <v>41</v>
      </c>
      <c r="D72" s="4" t="s">
        <v>900</v>
      </c>
    </row>
    <row r="73" spans="1:7" ht="17" thickBot="1" x14ac:dyDescent="0.25">
      <c r="A73" s="3" t="s">
        <v>574</v>
      </c>
      <c r="B73" s="4" t="s">
        <v>575</v>
      </c>
      <c r="C73" s="4" t="s">
        <v>41</v>
      </c>
      <c r="D73" s="4" t="s">
        <v>485</v>
      </c>
      <c r="F73" t="str">
        <f t="shared" si="0"/>
        <v>&lt;tr&gt;&lt;td&gt;Skip Null Values?&lt;/td&gt;&lt;td class='slds-truncate'&gt;pushtopics__SkipNullValues__c&lt;/td&gt;&lt;td&gt;N&lt;/td&gt;&lt;td&gt;Default is "false". If checked and the calculated value is null, the target field will not be updated.&lt;/td&gt;&lt;/tr&gt;</v>
      </c>
      <c r="G73" t="str">
        <f>IF(LEFT(F73,1)="""",MID(F73, 1, LEN(F73) - 2),F73)</f>
        <v>&lt;tr&gt;&lt;td&gt;Skip Null Values?&lt;/td&gt;&lt;td class='slds-truncate'&gt;pushtopics__SkipNullValues__c&lt;/td&gt;&lt;td&gt;N&lt;/td&gt;&lt;td&gt;Default is "false". If checked and the calculated value is null, the target field will not be updated.&lt;/td&gt;&lt;/tr&gt;</v>
      </c>
    </row>
    <row r="74" spans="1:7" ht="33" thickBot="1" x14ac:dyDescent="0.25">
      <c r="A74" s="3" t="s">
        <v>577</v>
      </c>
      <c r="B74" s="4" t="s">
        <v>576</v>
      </c>
      <c r="C74" s="4" t="s">
        <v>41</v>
      </c>
      <c r="D74" s="4" t="s">
        <v>578</v>
      </c>
      <c r="F74" t="str">
        <f t="shared" si="0"/>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c r="G74" t="str">
        <f>IF(LEFT(F74,1)="""",MID(F74, 1, LEN(F74) - 2),F74)</f>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row>
    <row r="75" spans="1:7" ht="49" thickBot="1" x14ac:dyDescent="0.25">
      <c r="A75" s="3" t="s">
        <v>901</v>
      </c>
      <c r="B75" s="4" t="s">
        <v>902</v>
      </c>
      <c r="C75" s="4" t="s">
        <v>41</v>
      </c>
      <c r="D75" s="4" t="s">
        <v>903</v>
      </c>
      <c r="F75" t="str">
        <f t="shared" si="0"/>
        <v>&lt;tr&gt;&lt;td&gt;Source Big Object Index Fields&lt;/td&gt;&lt;td class='slds-truncate'&gt;pushtopics__SourceBigObjectIndexFields__c&lt;/td&gt;&lt;td&gt;N&lt;/td&gt;&lt;td&gt;Comma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c r="G75" t="str">
        <f>IF(LEFT(F75,1)="""",MID(F75, 1, LEN(F75) - 2),F75)</f>
        <v>&lt;tr&gt;&lt;td&gt;Source Big Object Index Fields&lt;/td&gt;&lt;td class='slds-truncate'&gt;pushtopics__SourceBigObjectIndexFields__c&lt;/td&gt;&lt;td&gt;N&lt;/td&gt;&lt;td&gt;Comma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row>
    <row r="76" spans="1:7" ht="17" thickBot="1" x14ac:dyDescent="0.25">
      <c r="A76" s="3" t="s">
        <v>38</v>
      </c>
      <c r="B76" s="4" t="s">
        <v>313</v>
      </c>
      <c r="C76" s="4" t="s">
        <v>41</v>
      </c>
      <c r="D76" s="4" t="s">
        <v>314</v>
      </c>
      <c r="F76" t="str">
        <f t="shared" si="0"/>
        <v>&lt;tr&gt;&lt;td&gt;Source Connection Name&lt;/td&gt;&lt;td class='slds-truncate'&gt;pushtopics__SourceConnectionName__c&lt;/td&gt;&lt;td&gt;N&lt;/td&gt;&lt;td&gt;Formula field that shows the name of the source connection&lt;/td&gt;&lt;/tr&gt;</v>
      </c>
      <c r="G76" t="str">
        <f>IF(LEFT(F76,1)="""",MID(F76, 1, LEN(F76) - 2),F76)</f>
        <v>&lt;tr&gt;&lt;td&gt;Source Connection Name&lt;/td&gt;&lt;td class='slds-truncate'&gt;pushtopics__SourceConnectionName__c&lt;/td&gt;&lt;td&gt;N&lt;/td&gt;&lt;td&gt;Formula field that shows the name of the source connection&lt;/td&gt;&lt;/tr&gt;</v>
      </c>
    </row>
    <row r="77" spans="1:7" ht="49" thickBot="1" x14ac:dyDescent="0.25">
      <c r="A77" s="3" t="s">
        <v>904</v>
      </c>
      <c r="B77" s="4" t="s">
        <v>905</v>
      </c>
      <c r="C77" s="4" t="s">
        <v>41</v>
      </c>
      <c r="D77" s="4" t="s">
        <v>906</v>
      </c>
      <c r="F77" t="str">
        <f>"&lt;tr&gt;&lt;td&gt;" &amp; A77 &amp; "&lt;/td&gt;&lt;td class='slds-truncate'&gt;" &amp; B77 &amp; "&lt;/td&gt;&lt;td&gt;" &amp; C77 &amp; "&lt;/td&gt;&lt;td&gt;" &amp; D77 &amp; "&lt;/td&gt;&lt;/tr&gt;"</f>
        <v>&lt;tr&gt;&lt;td&gt;Source Key Field&lt;/td&gt;&lt;td class='slds-truncate'&gt;pushtopics__SourceIdField__c&lt;/td&gt;&lt;td&gt;N&lt;/td&gt;&lt;td&gt;The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c r="G77" t="str">
        <f>IF(LEFT(F77,1)="""",MID(F77, 1, LEN(F77) - 2),F77)</f>
        <v>&lt;tr&gt;&lt;td&gt;Source Key Field&lt;/td&gt;&lt;td class='slds-truncate'&gt;pushtopics__SourceIdField__c&lt;/td&gt;&lt;td&gt;N&lt;/td&gt;&lt;td&gt;The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row>
    <row r="78" spans="1:7" ht="17" thickBot="1" x14ac:dyDescent="0.25">
      <c r="A78" s="3" t="s">
        <v>316</v>
      </c>
      <c r="B78" s="4" t="s">
        <v>315</v>
      </c>
      <c r="C78" s="4" t="s">
        <v>41</v>
      </c>
      <c r="D78" s="4" t="s">
        <v>317</v>
      </c>
      <c r="F78" t="str">
        <f t="shared" si="0"/>
        <v>&lt;tr&gt;&lt;td&gt;Source Object Name&lt;/td&gt;&lt;td class='slds-truncate'&gt;pushtopics__SourceObjectName__c&lt;/td&gt;&lt;td&gt;N&lt;/td&gt;&lt;td&gt;The Source Object's API name, where the source data will be retrieved from.&lt;/td&gt;&lt;/tr&gt;</v>
      </c>
      <c r="G78" t="str">
        <f t="shared" si="2"/>
        <v>&lt;tr&gt;&lt;td&gt;Source Object Name&lt;/td&gt;&lt;td class='slds-truncate'&gt;pushtopics__SourceObjectName__c&lt;/td&gt;&lt;td&gt;N&lt;/td&gt;&lt;td&gt;The Source Object's API name, where the source data will be retrieved from.&lt;/td&gt;&lt;/tr&gt;</v>
      </c>
    </row>
    <row r="79" spans="1:7" ht="17" thickBot="1" x14ac:dyDescent="0.25">
      <c r="A79" s="3" t="s">
        <v>580</v>
      </c>
      <c r="B79" s="4" t="s">
        <v>579</v>
      </c>
      <c r="C79" s="4" t="s">
        <v>41</v>
      </c>
      <c r="D79" s="4" t="s">
        <v>581</v>
      </c>
      <c r="F79" t="str">
        <f t="shared" si="0"/>
        <v>&lt;tr&gt;&lt;td&gt;Stop Execution When A Batch Fails?&lt;/td&gt;&lt;td class='slds-truncate'&gt;pushtopics__StopExecutionWhenABatchFails__c&lt;/td&gt;&lt;td&gt;N&lt;/td&gt;&lt;td&gt;Default false. If checked, execution will be stopped if there is a batch failed.&lt;/td&gt;&lt;/tr&gt;</v>
      </c>
      <c r="G79" t="str">
        <f t="shared" si="2"/>
        <v>&lt;tr&gt;&lt;td&gt;Stop Execution When A Batch Fails?&lt;/td&gt;&lt;td class='slds-truncate'&gt;pushtopics__StopExecutionWhenABatchFails__c&lt;/td&gt;&lt;td&gt;N&lt;/td&gt;&lt;td&gt;Default false. If checked, execution will be stopped if there is a batch failed.&lt;/td&gt;&lt;/tr&gt;</v>
      </c>
    </row>
    <row r="80" spans="1:7" ht="35" thickBot="1" x14ac:dyDescent="0.25">
      <c r="A80" s="3" t="s">
        <v>36</v>
      </c>
      <c r="B80" s="4" t="s">
        <v>318</v>
      </c>
      <c r="C80" s="4" t="s">
        <v>41</v>
      </c>
      <c r="D80" s="5" t="s">
        <v>383</v>
      </c>
      <c r="F80" t="str">
        <f t="shared" si="0"/>
        <v>&lt;tr&gt;&lt;td&gt;Success Message&lt;/td&gt;&lt;td class='slds-truncate'&gt;pushtopics__SuccessMessage__c&lt;/td&gt;&lt;td&gt;N&lt;/td&gt;&lt;td&gt;If defined, the message will be shown in the notification when the Execution succeeds. If undefined, a system default message will be displayed.&lt;/td&gt;&lt;/tr&gt;</v>
      </c>
      <c r="G80" t="str">
        <f>IF(LEFT(F80,1)="""",MID(F80, 1, LEN(F80) - 2),F80)</f>
        <v>&lt;tr&gt;&lt;td&gt;Success Message&lt;/td&gt;&lt;td class='slds-truncate'&gt;pushtopics__SuccessMessage__c&lt;/td&gt;&lt;td&gt;N&lt;/td&gt;&lt;td&gt;If defined, the message will be shown in the notification when the Execution succeeds. If undefined, a system default message will be displayed.&lt;/td&gt;&lt;/tr&gt;</v>
      </c>
    </row>
    <row r="81" spans="1:7" ht="17" thickBot="1" x14ac:dyDescent="0.25">
      <c r="A81" s="7" t="s">
        <v>39</v>
      </c>
      <c r="B81" s="48" t="s">
        <v>319</v>
      </c>
      <c r="C81" s="4" t="s">
        <v>41</v>
      </c>
      <c r="D81" s="4" t="s">
        <v>40</v>
      </c>
      <c r="F81" t="str">
        <f t="shared" si="0"/>
        <v>&lt;tr&gt;&lt;td&gt;Target Connection Name&lt;/td&gt;&lt;td class='slds-truncate'&gt;pushtopics__TargetConnectionName__c&lt;/td&gt;&lt;td&gt;N&lt;/td&gt;&lt;td&gt;A formula field that shows the name of the target connection&lt;/td&gt;&lt;/tr&gt;</v>
      </c>
      <c r="G81" t="str">
        <f>IF(LEFT(F81,1)="""",MID(F81, 1, LEN(F81) - 2),F81)</f>
        <v>&lt;tr&gt;&lt;td&gt;Target Connection Name&lt;/td&gt;&lt;td class='slds-truncate'&gt;pushtopics__TargetConnectionName__c&lt;/td&gt;&lt;td&gt;N&lt;/td&gt;&lt;td&gt;A formula field that shows the name of the target connection&lt;/td&gt;&lt;/tr&gt;</v>
      </c>
    </row>
    <row r="82" spans="1:7" ht="33" thickBot="1" x14ac:dyDescent="0.25">
      <c r="A82" s="3" t="s">
        <v>28</v>
      </c>
      <c r="B82" s="4" t="s">
        <v>320</v>
      </c>
      <c r="C82" s="4" t="s">
        <v>41</v>
      </c>
      <c r="D82" s="4" t="s">
        <v>909</v>
      </c>
      <c r="F82" t="str">
        <f t="shared" si="0"/>
        <v>&lt;tr&gt;&lt;td&gt;Target Key Field&lt;/td&gt;&lt;td class='slds-truncate'&gt;pushtopics__TargetKeyField__c&lt;/td&gt;&lt;td&gt;N&lt;/td&gt;&lt;td&gt;Case Sensitive. Used to check the target existence of the source data. For the data already exists in the target, DSP treats it as [Update], otherwise as [Insert].&lt;/td&gt;&lt;/tr&gt;</v>
      </c>
      <c r="G82" t="str">
        <f>IF(LEFT(F82,1)="""",MID(F82, 1, LEN(F82) - 2),F82)</f>
        <v>&lt;tr&gt;&lt;td&gt;Target Key Field&lt;/td&gt;&lt;td class='slds-truncate'&gt;pushtopics__TargetKeyField__c&lt;/td&gt;&lt;td&gt;N&lt;/td&gt;&lt;td&gt;Case Sensitive. Used to check the target existence of the source data. For the data already exists in the target, DSP treats it as [Update], otherwise as [Insert].&lt;/td&gt;&lt;/tr&gt;</v>
      </c>
    </row>
    <row r="83" spans="1:7" ht="33" thickBot="1" x14ac:dyDescent="0.25">
      <c r="A83" s="3" t="s">
        <v>27</v>
      </c>
      <c r="B83" s="4" t="s">
        <v>321</v>
      </c>
      <c r="C83" s="4" t="s">
        <v>41</v>
      </c>
      <c r="D83" s="4" t="s">
        <v>910</v>
      </c>
      <c r="F83" t="str">
        <f t="shared" si="0"/>
        <v>&lt;tr&gt;&lt;td&gt;Target Object Name&lt;/td&gt;&lt;td class='slds-truncate'&gt;pushtopics__TargetObjectName__c&lt;/td&gt;&lt;td&gt;N&lt;/td&gt;&lt;td&gt;If there are multiple matches, all matched data will be updated as long as the transaction does not exceed any Salesforce limitations.&lt;/td&gt;&lt;/tr&gt;</v>
      </c>
      <c r="G83" t="str">
        <f t="shared" si="2"/>
        <v>&lt;tr&gt;&lt;td&gt;Target Object Name&lt;/td&gt;&lt;td class='slds-truncate'&gt;pushtopics__TargetObjectName__c&lt;/td&gt;&lt;td&gt;N&lt;/td&gt;&lt;td&gt;If there are multiple matches, all matched data will be updated as long as the transaction does not exceed any Salesforce limitations.&lt;/td&gt;&lt;/tr&gt;</v>
      </c>
    </row>
    <row r="84" spans="1:7" ht="17" thickBot="1" x14ac:dyDescent="0.25">
      <c r="A84" s="3" t="s">
        <v>907</v>
      </c>
      <c r="B84" s="4" t="s">
        <v>908</v>
      </c>
      <c r="C84" s="4" t="s">
        <v>41</v>
      </c>
      <c r="D84" s="4" t="s">
        <v>911</v>
      </c>
      <c r="F84" t="str">
        <f t="shared" si="0"/>
        <v>&lt;tr&gt;&lt;td&gt;Target Query String&lt;/td&gt;&lt;td class='slds-truncate'&gt;pushtopics__TargetQueryString__c&lt;/td&gt;&lt;td&gt;N&lt;/td&gt;&lt;td&gt;Used to store the SOQL saved in the target tab of the Q component.&lt;/td&gt;&lt;/tr&gt;</v>
      </c>
      <c r="G84" t="str">
        <f t="shared" si="2"/>
        <v>&lt;tr&gt;&lt;td&gt;Target Query String&lt;/td&gt;&lt;td class='slds-truncate'&gt;pushtopics__TargetQueryString__c&lt;/td&gt;&lt;td&gt;N&lt;/td&gt;&lt;td&gt;Used to store the SOQL saved in the target tab of the Q component.&lt;/td&gt;&lt;/tr&gt;</v>
      </c>
    </row>
    <row r="85" spans="1:7" ht="65" thickBot="1" x14ac:dyDescent="0.25">
      <c r="A85" s="3" t="s">
        <v>912</v>
      </c>
      <c r="B85" s="4" t="s">
        <v>938</v>
      </c>
      <c r="C85" s="4" t="s">
        <v>41</v>
      </c>
      <c r="D85" s="4" t="s">
        <v>937</v>
      </c>
      <c r="F85" t="str">
        <f t="shared" si="0"/>
        <v>&lt;tr&gt;&lt;td&gt;Transform in Before Triggers?&lt;/td&gt;&lt;td class='slds-truncate'&gt;pushtopics__TransformInBeforeTriggers__c&lt;/td&gt;&lt;td&gt;N&lt;/td&gt;&lt;td&gt;If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c r="G85" t="str">
        <f t="shared" si="2"/>
        <v>&lt;tr&gt;&lt;td&gt;Transform in Before Triggers?&lt;/td&gt;&lt;td class='slds-truncate'&gt;pushtopics__TransformInBeforeTriggers__c&lt;/td&gt;&lt;td&gt;N&lt;/td&gt;&lt;td&gt;If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row>
    <row r="86" spans="1:7" ht="17" thickBot="1" x14ac:dyDescent="0.25">
      <c r="A86" s="3" t="s">
        <v>33</v>
      </c>
      <c r="B86" s="3" t="s">
        <v>322</v>
      </c>
      <c r="C86" s="3" t="s">
        <v>41</v>
      </c>
      <c r="D86" s="3" t="s">
        <v>34</v>
      </c>
      <c r="F86" t="str">
        <f t="shared" si="0"/>
        <v>&lt;tr&gt;&lt;td&gt;Use Default Assignment Rule?&lt;/td&gt;&lt;td class='slds-truncate'&gt;pushtopics__UseDefaultAssignmentRule__c&lt;/td&gt;&lt;td&gt;N&lt;/td&gt;&lt;td&gt;Default "false". If checked, the default assignment rule in the Target will be used.&lt;/td&gt;&lt;/tr&gt;</v>
      </c>
      <c r="G86" t="str">
        <f t="shared" si="2"/>
        <v>&lt;tr&gt;&lt;td&gt;Use Default Assignment Rule?&lt;/td&gt;&lt;td class='slds-truncate'&gt;pushtopics__UseDefaultAssignmentRule__c&lt;/td&gt;&lt;td&gt;N&lt;/td&gt;&lt;td&gt;Default "false". If checked, the default assignment rule in the Target will be used.&lt;/td&gt;&lt;/tr&gt;</v>
      </c>
    </row>
    <row r="87" spans="1:7" ht="33" thickBot="1" x14ac:dyDescent="0.25">
      <c r="A87" s="3" t="s">
        <v>913</v>
      </c>
      <c r="B87" s="3" t="s">
        <v>914</v>
      </c>
      <c r="C87" s="3" t="s">
        <v>41</v>
      </c>
      <c r="D87" s="3" t="s">
        <v>915</v>
      </c>
      <c r="F87" t="str">
        <f t="shared" si="0"/>
        <v>&lt;tr&gt;&lt;td&gt;Use Salesforce Upsert API?&lt;/td&gt;&lt;td class='slds-truncate'&gt;pushtopics__UseSalesforceUpsertAPI__c&lt;/td&gt;&lt;td&gt;N&lt;/td&gt;&lt;td&gt;If checked when the Action is "Upsert", DSP will use standard Upsert API to perform the action, instead of using the Key Field Mapping to check the existence and based on the result performing "Insert" and "Update" separately.&lt;/td&gt;&lt;/tr&gt;</v>
      </c>
      <c r="G87" t="str">
        <f t="shared" si="2"/>
        <v>&lt;tr&gt;&lt;td&gt;Use Salesforce Upsert API?&lt;/td&gt;&lt;td class='slds-truncate'&gt;pushtopics__UseSalesforceUpsertAPI__c&lt;/td&gt;&lt;td&gt;N&lt;/td&gt;&lt;td&gt;If checked when the Action is "Upsert", DSP will use standard Upsert API to perform the action, instead of using the Key Field Mapping to check the existence and based on the result performing "Insert" and "Update" separately.&lt;/td&gt;&lt;/tr&gt;</v>
      </c>
    </row>
    <row r="89" spans="1:7" x14ac:dyDescent="0.2">
      <c r="F89" t="str">
        <f>"&lt;/tbody&gt;&lt;/table&gt;&lt;/div&gt;&lt;div class='v-space'&gt;&lt;/div&gt;"</f>
        <v>&lt;/tbody&gt;&lt;/table&gt;&lt;/div&gt;&lt;div class='v-space'&gt;&lt;/div&gt;</v>
      </c>
    </row>
    <row r="91" spans="1:7" x14ac:dyDescent="0.2">
      <c r="A91" t="s">
        <v>253</v>
      </c>
    </row>
    <row r="92" spans="1:7" ht="153" x14ac:dyDescent="0.2">
      <c r="A92" s="10" t="s">
        <v>573</v>
      </c>
      <c r="B9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opLeftCell="A9" workbookViewId="0">
      <selection activeCell="E37" sqref="E37"/>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350</v>
      </c>
      <c r="E2" t="str">
        <f>"&lt;h1 id='title'&gt;" &amp; A2 &amp; "&lt;/h1&gt;"</f>
        <v>&lt;h1 id='title'&gt;Execution&lt;/h1&gt;</v>
      </c>
    </row>
    <row r="4" spans="1:5" ht="51" x14ac:dyDescent="0.2">
      <c r="A4" s="10" t="s">
        <v>631</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375</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1" t="s">
        <v>657</v>
      </c>
      <c r="B7" s="61"/>
      <c r="C7" s="61"/>
      <c r="E7" t="str">
        <f>"&lt;div class='v-space'&gt;&lt;/div&gt;&lt;div&gt;&lt;h2&gt;" &amp; A7 &amp; "&lt;/h2&gt;"</f>
        <v>&lt;div class='v-space'&gt;&lt;/div&gt;&lt;div&gt;&lt;h2&gt;Summary&lt;/h2&gt;</v>
      </c>
    </row>
    <row r="8" spans="1:5" ht="17" thickBot="1" x14ac:dyDescent="0.25">
      <c r="A8" s="45" t="s">
        <v>21</v>
      </c>
      <c r="B8" s="51" t="s">
        <v>281</v>
      </c>
      <c r="C8" s="46" t="s">
        <v>23</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45</v>
      </c>
      <c r="B9" s="2" t="s">
        <v>359</v>
      </c>
      <c r="C9" s="2" t="s">
        <v>635</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46</v>
      </c>
      <c r="B10" s="4" t="s">
        <v>358</v>
      </c>
      <c r="C10" s="4" t="s">
        <v>636</v>
      </c>
      <c r="E10" t="str">
        <f t="shared" si="0"/>
        <v>&lt;tr&gt;&lt;td&gt;End Time&lt;/td&gt;&lt;td class='slds-truncate'&gt;pushtopics__EndTime__c&lt;/td&gt;&lt;td&gt;The time when the Execution ends&lt;/td&gt;&lt;/tr&gt;</v>
      </c>
    </row>
    <row r="11" spans="1:5" ht="17" thickBot="1" x14ac:dyDescent="0.25">
      <c r="A11" s="3" t="s">
        <v>47</v>
      </c>
      <c r="B11" s="4" t="s">
        <v>360</v>
      </c>
      <c r="C11" s="4" t="s">
        <v>48</v>
      </c>
      <c r="E11" t="str">
        <f t="shared" si="0"/>
        <v>&lt;tr&gt;&lt;td&gt;Completed?&lt;/td&gt;&lt;td class='slds-truncate'&gt;pushtopics__Completed__c&lt;/td&gt;&lt;td&gt;Indicates whether the Execution was completed or not.&lt;/td&gt;&lt;/tr&gt;</v>
      </c>
    </row>
    <row r="12" spans="1:5" ht="17" thickBot="1" x14ac:dyDescent="0.25">
      <c r="A12" s="3" t="s">
        <v>49</v>
      </c>
      <c r="B12" s="4" t="s">
        <v>361</v>
      </c>
      <c r="C12" s="4" t="s">
        <v>50</v>
      </c>
      <c r="E12" t="str">
        <f t="shared" si="0"/>
        <v>&lt;tr&gt;&lt;td&gt;Stopped?&lt;/td&gt;&lt;td class='slds-truncate'&gt;pushtopics__Stopped__c&lt;/td&gt;&lt;td&gt;Indicates whether the Execution was stopped or not.&lt;/td&gt;&lt;/tr&gt;</v>
      </c>
    </row>
    <row r="13" spans="1:5" ht="17" thickBot="1" x14ac:dyDescent="0.25">
      <c r="A13" s="3" t="s">
        <v>51</v>
      </c>
      <c r="B13" s="4" t="s">
        <v>362</v>
      </c>
      <c r="C13" s="4" t="s">
        <v>52</v>
      </c>
      <c r="E13" t="str">
        <f t="shared" si="0"/>
        <v>&lt;tr&gt;&lt;td&gt;Succeeded?&lt;/td&gt;&lt;td class='slds-truncate'&gt;pushtopics__Succeeded__c&lt;/td&gt;&lt;td&gt;Indicates whether the Execution was successful or not.&lt;/td&gt;&lt;/tr&gt;</v>
      </c>
    </row>
    <row r="14" spans="1:5" ht="17" thickBot="1" x14ac:dyDescent="0.25">
      <c r="A14" s="3" t="s">
        <v>53</v>
      </c>
      <c r="B14" s="4" t="s">
        <v>363</v>
      </c>
      <c r="C14" s="4" t="s">
        <v>54</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364</v>
      </c>
      <c r="B15" s="4" t="s">
        <v>365</v>
      </c>
      <c r="C15" s="4" t="s">
        <v>416</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55</v>
      </c>
      <c r="B16" s="2" t="s">
        <v>366</v>
      </c>
      <c r="C16" s="2" t="s">
        <v>414</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56</v>
      </c>
      <c r="B17" s="4" t="s">
        <v>362</v>
      </c>
      <c r="C17" s="4" t="s">
        <v>417</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57</v>
      </c>
      <c r="B18" s="4" t="s">
        <v>367</v>
      </c>
      <c r="C18" s="4" t="s">
        <v>415</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64</v>
      </c>
      <c r="B19" s="4" t="s">
        <v>368</v>
      </c>
      <c r="C19" s="4" t="s">
        <v>376</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2" t="s">
        <v>656</v>
      </c>
      <c r="B22" s="63"/>
      <c r="C22" s="64"/>
      <c r="E22" t="str">
        <f>"&lt;div class='v-space'&gt;&lt;/div&gt;&lt;div&gt;&lt;h2&gt;" &amp; A22 &amp; "&lt;/h2&gt;"</f>
        <v>&lt;div class='v-space'&gt;&lt;/div&gt;&lt;div&gt;&lt;h2&gt;Information &amp; Settings&lt;/h2&gt;</v>
      </c>
    </row>
    <row r="23" spans="1:6" ht="17" thickBot="1" x14ac:dyDescent="0.25">
      <c r="A23" s="45" t="s">
        <v>21</v>
      </c>
      <c r="B23" s="51" t="s">
        <v>281</v>
      </c>
      <c r="C23" s="46" t="s">
        <v>23</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353</v>
      </c>
      <c r="B24" s="4" t="s">
        <v>21</v>
      </c>
      <c r="C24" s="4" t="s">
        <v>637</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566</v>
      </c>
      <c r="B25" s="50" t="s">
        <v>588</v>
      </c>
      <c r="C25" s="4" t="s">
        <v>630</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25</v>
      </c>
      <c r="B26" s="4" t="s">
        <v>291</v>
      </c>
      <c r="C26" s="4" t="s">
        <v>42</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v>
      </c>
      <c r="B27" s="4" t="s">
        <v>354</v>
      </c>
      <c r="C27" s="4" t="s">
        <v>43</v>
      </c>
      <c r="E27" t="str">
        <f t="shared" si="2"/>
        <v>&lt;tr&gt;&lt;td&gt;Job Execution&lt;/td&gt;&lt;td class='slds-truncate'&gt;pushtopics__JobExecution__c&lt;/td&gt;&lt;td&gt;A lookup field references to the Job Execution if it was kicked off from a Job.&lt;/td&gt;&lt;/tr&gt;</v>
      </c>
      <c r="F27" t="str">
        <f t="shared" si="1"/>
        <v>&lt;tr&gt;&lt;td&gt;Job Execution&lt;/td&gt;&lt;td class='slds-truncate'&gt;pushtopics__JobExecution__c&lt;/td&gt;&lt;td&gt;A lookup field references to the Job Execution if it was kicked off from a Job.&lt;/td&gt;&lt;/tr&gt;</v>
      </c>
    </row>
    <row r="28" spans="1:6" ht="17" thickBot="1" x14ac:dyDescent="0.25">
      <c r="A28" s="3" t="s">
        <v>309</v>
      </c>
      <c r="B28" s="4" t="s">
        <v>308</v>
      </c>
      <c r="C28" s="4" t="s">
        <v>632</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355</v>
      </c>
      <c r="B29" s="4" t="s">
        <v>356</v>
      </c>
      <c r="C29" s="4" t="s">
        <v>634</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29</v>
      </c>
      <c r="B30" s="4" t="s">
        <v>303</v>
      </c>
      <c r="C30" s="4" t="s">
        <v>633</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30</v>
      </c>
      <c r="B31" s="4" t="s">
        <v>294</v>
      </c>
      <c r="C31" s="4" t="s">
        <v>633</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357</v>
      </c>
      <c r="B32" s="4" t="s">
        <v>310</v>
      </c>
      <c r="C32" s="4" t="s">
        <v>633</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290</v>
      </c>
      <c r="B33" s="4" t="s">
        <v>292</v>
      </c>
      <c r="C33" s="4" t="s">
        <v>633</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31</v>
      </c>
      <c r="B34" s="4" t="s">
        <v>293</v>
      </c>
      <c r="C34" s="4" t="s">
        <v>633</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32</v>
      </c>
      <c r="B35" s="4" t="s">
        <v>300</v>
      </c>
      <c r="C35" s="4" t="s">
        <v>633</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574</v>
      </c>
      <c r="B36" s="4" t="s">
        <v>575</v>
      </c>
      <c r="C36" s="4" t="s">
        <v>633</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3" t="s">
        <v>577</v>
      </c>
      <c r="B37" s="4" t="s">
        <v>576</v>
      </c>
      <c r="C37" s="4" t="s">
        <v>633</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3" t="s">
        <v>580</v>
      </c>
      <c r="B38" s="4" t="s">
        <v>579</v>
      </c>
      <c r="C38" s="4" t="s">
        <v>633</v>
      </c>
      <c r="D38" s="59"/>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33</v>
      </c>
      <c r="B39" s="4" t="s">
        <v>322</v>
      </c>
      <c r="C39" s="4" t="s">
        <v>633</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35</v>
      </c>
      <c r="B40" s="4" t="s">
        <v>295</v>
      </c>
      <c r="C40" s="4" t="s">
        <v>633</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4" t="s">
        <v>654</v>
      </c>
      <c r="B41" s="55" t="s">
        <v>653</v>
      </c>
      <c r="C41" s="4" t="s">
        <v>633</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44</v>
      </c>
      <c r="B42" s="3" t="s">
        <v>297</v>
      </c>
      <c r="C42" s="4" t="s">
        <v>633</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1" t="s">
        <v>658</v>
      </c>
      <c r="B45" s="61"/>
      <c r="C45" s="61"/>
      <c r="E45" t="str">
        <f>"&lt;div class='v-space'&gt;&lt;/div&gt;&lt;div&gt;&lt;h2&gt;" &amp; A45 &amp; "&lt;/h2&gt;"</f>
        <v>&lt;div class='v-space'&gt;&lt;/div&gt;&lt;div&gt;&lt;h2&gt;Execution Log (When Batchable = FALSE)&lt;/h2&gt;</v>
      </c>
    </row>
    <row r="46" spans="1:6" ht="17" thickBot="1" x14ac:dyDescent="0.25">
      <c r="A46" s="45" t="s">
        <v>21</v>
      </c>
      <c r="B46" s="51" t="s">
        <v>281</v>
      </c>
      <c r="C46" s="46" t="s">
        <v>23</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58</v>
      </c>
      <c r="B47" s="2" t="s">
        <v>308</v>
      </c>
      <c r="C47" s="2" t="s">
        <v>59</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369</v>
      </c>
      <c r="B48" s="4" t="s">
        <v>370</v>
      </c>
      <c r="C48" s="4" t="s">
        <v>374</v>
      </c>
      <c r="E48" t="str">
        <f t="shared" si="3"/>
        <v>&lt;tr&gt;&lt;td&gt;Retrieved Data/Ids&lt;/td&gt;&lt;td class='slds-truncate'&gt;pushtopics__RetrievedDataOrIds__c&lt;/td&gt;&lt;td&gt;The retrieved source data or IDs in JSON format.&lt;/td&gt;&lt;/tr&gt;</v>
      </c>
    </row>
    <row r="49" spans="1:5" ht="33" thickBot="1" x14ac:dyDescent="0.25">
      <c r="A49" s="3" t="s">
        <v>60</v>
      </c>
      <c r="B49" s="4" t="s">
        <v>371</v>
      </c>
      <c r="C49" s="4" t="s">
        <v>61</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62</v>
      </c>
      <c r="B50" s="4" t="s">
        <v>372</v>
      </c>
      <c r="C50" s="4" t="s">
        <v>63</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65</v>
      </c>
      <c r="B51" s="6" t="s">
        <v>373</v>
      </c>
      <c r="C51" s="6" t="s">
        <v>638</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workbookViewId="0">
      <selection activeCell="D33" sqref="D33"/>
    </sheetView>
  </sheetViews>
  <sheetFormatPr baseColWidth="10" defaultColWidth="36.1640625" defaultRowHeight="16" x14ac:dyDescent="0.2"/>
  <cols>
    <col min="4" max="4" width="55.6640625" customWidth="1"/>
  </cols>
  <sheetData>
    <row r="3" spans="1:6" x14ac:dyDescent="0.2">
      <c r="A3" t="s">
        <v>252</v>
      </c>
      <c r="F3" t="str">
        <f>"&lt;h2 id='title'&gt;" &amp; A3 &amp; "&lt;/h2&gt;"</f>
        <v>&lt;h2 id='title'&gt;Fields&lt;/h2&gt;</v>
      </c>
    </row>
    <row r="5" spans="1:6" x14ac:dyDescent="0.2">
      <c r="F5" t="str">
        <f>"&lt;div class='v-space'&gt;&lt;/div&gt;&lt;div&gt;"</f>
        <v>&lt;div class='v-space'&gt;&lt;/div&gt;&lt;div&gt;</v>
      </c>
    </row>
    <row r="6" spans="1:6" x14ac:dyDescent="0.2">
      <c r="A6" s="49" t="s">
        <v>21</v>
      </c>
      <c r="B6" s="49" t="s">
        <v>281</v>
      </c>
      <c r="C6" s="49" t="s">
        <v>22</v>
      </c>
      <c r="D6" s="49" t="s">
        <v>23</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49" t="s">
        <v>324</v>
      </c>
      <c r="B7" s="49" t="s">
        <v>323</v>
      </c>
      <c r="C7" s="49" t="s">
        <v>41</v>
      </c>
      <c r="D7" s="49" t="s">
        <v>450</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49" t="s">
        <v>326</v>
      </c>
      <c r="B8" s="49" t="s">
        <v>325</v>
      </c>
      <c r="C8" s="49" t="s">
        <v>41</v>
      </c>
      <c r="D8" s="49" t="s">
        <v>443</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49" t="s">
        <v>328</v>
      </c>
      <c r="B9" s="49" t="s">
        <v>327</v>
      </c>
      <c r="C9" s="49" t="s">
        <v>41</v>
      </c>
      <c r="D9" s="49" t="s">
        <v>444</v>
      </c>
      <c r="F9" t="str">
        <f t="shared" si="0"/>
        <v>&lt;tr&gt;&lt;td&gt;External Id Field List&lt;/td&gt;&lt;td class='slds-truncate'&gt;pushtopics__ExternalIdFieldList__c&lt;/td&gt;&lt;td&gt;N&lt;/td&gt;&lt;td&gt;The available External Id Fields of the "Reference To" object.&lt;/td&gt;&lt;/tr&gt;</v>
      </c>
    </row>
    <row r="10" spans="1:6" x14ac:dyDescent="0.2">
      <c r="A10" s="49" t="s">
        <v>329</v>
      </c>
      <c r="B10" s="49" t="s">
        <v>263</v>
      </c>
      <c r="C10" s="49" t="s">
        <v>24</v>
      </c>
      <c r="D10" s="49" t="s">
        <v>436</v>
      </c>
      <c r="F10" t="str">
        <f t="shared" si="0"/>
        <v>&lt;tr&gt;&lt;td&gt;Field Mapping API Name&lt;/td&gt;&lt;td class='slds-truncate'&gt;pushtopics__ApiName__c&lt;/td&gt;&lt;td&gt;Y&lt;/td&gt;&lt;td&gt;The unique API name of the Field Mapping record.&lt;/td&gt;&lt;/tr&gt;</v>
      </c>
    </row>
    <row r="11" spans="1:6" x14ac:dyDescent="0.2">
      <c r="A11" s="49" t="s">
        <v>331</v>
      </c>
      <c r="B11" s="49" t="s">
        <v>330</v>
      </c>
      <c r="C11" s="49" t="s">
        <v>41</v>
      </c>
      <c r="D11" s="49" t="s">
        <v>437</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49" t="s">
        <v>586</v>
      </c>
      <c r="B12" s="49" t="s">
        <v>585</v>
      </c>
      <c r="C12" s="49" t="s">
        <v>41</v>
      </c>
      <c r="D12" s="49" t="s">
        <v>587</v>
      </c>
      <c r="F12" t="str">
        <f t="shared" si="0"/>
        <v>&lt;tr&gt;&lt;td&gt;Length&lt;/td&gt;&lt;td class='slds-truncate'&gt;pushtopics__Length__c&lt;/td&gt;&lt;td&gt;N&lt;/td&gt;&lt;td&gt;Max length of the target field.&lt;/td&gt;&lt;/tr&gt;</v>
      </c>
    </row>
    <row r="13" spans="1:6" ht="17" x14ac:dyDescent="0.2">
      <c r="A13" s="49" t="s">
        <v>3</v>
      </c>
      <c r="B13" s="49" t="s">
        <v>332</v>
      </c>
      <c r="C13" s="49" t="s">
        <v>24</v>
      </c>
      <c r="D13" s="24" t="s">
        <v>438</v>
      </c>
      <c r="F13" t="str">
        <f t="shared" si="0"/>
        <v>&lt;tr&gt;&lt;td&gt;Mapping&lt;/td&gt;&lt;td class='slds-truncate'&gt;pushtopics__Mapping__c&lt;/td&gt;&lt;td&gt;Y&lt;/td&gt;&lt;td&gt;The transformation logic to generate the target field's value.&lt;/td&gt;&lt;/tr&gt;</v>
      </c>
    </row>
    <row r="14" spans="1:6" ht="17" x14ac:dyDescent="0.2">
      <c r="A14" s="23" t="s">
        <v>334</v>
      </c>
      <c r="B14" s="49" t="s">
        <v>333</v>
      </c>
      <c r="C14" s="49" t="s">
        <v>41</v>
      </c>
      <c r="D14" s="24" t="s">
        <v>439</v>
      </c>
      <c r="F14" t="str">
        <f t="shared" si="0"/>
        <v>&lt;tr&gt;&lt;td&gt;Nillable&lt;/td&gt;&lt;td class='slds-truncate'&gt;pushtopics__Nillable__c&lt;/td&gt;&lt;td&gt;N&lt;/td&gt;&lt;td&gt;Indicate whether this target field can be set to null.&lt;/td&gt;&lt;/tr&gt;</v>
      </c>
    </row>
    <row r="15" spans="1:6" ht="17" x14ac:dyDescent="0.2">
      <c r="A15" s="23" t="s">
        <v>336</v>
      </c>
      <c r="B15" s="49" t="s">
        <v>335</v>
      </c>
      <c r="C15" s="49" t="s">
        <v>24</v>
      </c>
      <c r="D15" s="24" t="s">
        <v>440</v>
      </c>
      <c r="F15" t="str">
        <f t="shared" si="0"/>
        <v>&lt;tr&gt;&lt;td&gt;Object Mapping&lt;/td&gt;&lt;td class='slds-truncate'&gt;pushtopics__ObjectMapping__c&lt;/td&gt;&lt;td&gt;Y&lt;/td&gt;&lt;td&gt;Master-Detail relationship with the Mapping object.&lt;/td&gt;&lt;/tr&gt;</v>
      </c>
    </row>
    <row r="16" spans="1:6" ht="68" x14ac:dyDescent="0.2">
      <c r="A16" s="24" t="s">
        <v>338</v>
      </c>
      <c r="B16" s="24" t="s">
        <v>337</v>
      </c>
      <c r="C16" s="49" t="s">
        <v>41</v>
      </c>
      <c r="D16" s="24" t="s">
        <v>441</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340</v>
      </c>
      <c r="B17" s="49" t="s">
        <v>339</v>
      </c>
      <c r="C17" s="49" t="s">
        <v>41</v>
      </c>
      <c r="D17" s="24" t="s">
        <v>442</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342</v>
      </c>
      <c r="B18" s="49" t="s">
        <v>341</v>
      </c>
      <c r="C18" s="49" t="s">
        <v>41</v>
      </c>
      <c r="D18" s="24" t="s">
        <v>445</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344</v>
      </c>
      <c r="B19" s="49" t="s">
        <v>343</v>
      </c>
      <c r="C19" s="49" t="s">
        <v>41</v>
      </c>
      <c r="D19" s="24" t="s">
        <v>446</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345</v>
      </c>
      <c r="B20" s="49" t="s">
        <v>21</v>
      </c>
      <c r="C20" s="49" t="s">
        <v>24</v>
      </c>
      <c r="D20" s="24" t="s">
        <v>447</v>
      </c>
      <c r="F20" t="str">
        <f t="shared" si="0"/>
        <v>&lt;tr&gt;&lt;td&gt;Target Field Name&lt;/td&gt;&lt;td class='slds-truncate'&gt;Name&lt;/td&gt;&lt;td&gt;Y&lt;/td&gt;&lt;td&gt;The target field name.&lt;/td&gt;&lt;/tr&gt;</v>
      </c>
    </row>
    <row r="21" spans="1:6" ht="17" x14ac:dyDescent="0.2">
      <c r="A21" s="23" t="s">
        <v>347</v>
      </c>
      <c r="B21" s="49" t="s">
        <v>346</v>
      </c>
      <c r="C21" s="49" t="s">
        <v>41</v>
      </c>
      <c r="D21" s="24" t="s">
        <v>448</v>
      </c>
      <c r="F21" t="str">
        <f t="shared" si="0"/>
        <v>&lt;tr&gt;&lt;td&gt;Type&lt;/td&gt;&lt;td class='slds-truncate'&gt;pushtopics__Type__c&lt;/td&gt;&lt;td&gt;N&lt;/td&gt;&lt;td&gt;The type of the target field.&lt;/td&gt;&lt;/tr&gt;</v>
      </c>
    </row>
    <row r="22" spans="1:6" ht="17" x14ac:dyDescent="0.2">
      <c r="A22" s="23" t="s">
        <v>349</v>
      </c>
      <c r="B22" s="49" t="s">
        <v>348</v>
      </c>
      <c r="C22" s="49" t="s">
        <v>41</v>
      </c>
      <c r="D22" s="24" t="s">
        <v>449</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1" t="s">
        <v>66</v>
      </c>
      <c r="B2" s="61"/>
      <c r="C2" s="61"/>
      <c r="E2" t="str">
        <f>"&lt;div class='v-space'&gt;&lt;/div&gt;&lt;div&gt;&lt;h2&gt;" &amp; A2 &amp; "&lt;/h2&gt;"</f>
        <v>&lt;div class='v-space'&gt;&lt;/div&gt;&lt;div&gt;&lt;h2&gt;Details&lt;/h2&gt;</v>
      </c>
    </row>
    <row r="4" spans="1:5" ht="17" thickBot="1" x14ac:dyDescent="0.25">
      <c r="A4" s="45" t="s">
        <v>21</v>
      </c>
      <c r="B4" s="51" t="s">
        <v>281</v>
      </c>
      <c r="C4" s="46" t="s">
        <v>23</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392</v>
      </c>
      <c r="B5" s="51" t="s">
        <v>21</v>
      </c>
      <c r="C5" s="46" t="s">
        <v>393</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350</v>
      </c>
      <c r="B6" s="51" t="s">
        <v>394</v>
      </c>
      <c r="C6" s="46" t="s">
        <v>395</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396</v>
      </c>
      <c r="B7" s="51" t="s">
        <v>397</v>
      </c>
      <c r="C7" s="46" t="s">
        <v>398</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25</v>
      </c>
      <c r="B8" s="51" t="s">
        <v>291</v>
      </c>
      <c r="C8" s="46" t="s">
        <v>399</v>
      </c>
      <c r="E8" t="str">
        <f t="shared" si="0"/>
        <v>&lt;tr&gt;&lt;td&gt;Action&lt;/td&gt;&lt;td class='slds-truncate'&gt;pushtopics__Action__c&lt;/td&gt;&lt;td&gt;Formula field, equals to the Action field  on the Execution.&lt;/td&gt;&lt;/tr&gt;</v>
      </c>
    </row>
    <row r="9" spans="1:5" ht="17" thickBot="1" x14ac:dyDescent="0.25">
      <c r="A9" s="1" t="s">
        <v>45</v>
      </c>
      <c r="B9" s="2" t="s">
        <v>359</v>
      </c>
      <c r="C9" s="2" t="s">
        <v>412</v>
      </c>
      <c r="E9" t="str">
        <f t="shared" si="0"/>
        <v>&lt;tr&gt;&lt;td&gt;Start Time&lt;/td&gt;&lt;td class='slds-truncate'&gt;pushtopics__StartTime__c&lt;/td&gt;&lt;td&gt;The time an Execution started&lt;/td&gt;&lt;/tr&gt;</v>
      </c>
    </row>
    <row r="10" spans="1:5" ht="17" thickBot="1" x14ac:dyDescent="0.25">
      <c r="A10" s="3" t="s">
        <v>46</v>
      </c>
      <c r="B10" s="4" t="s">
        <v>358</v>
      </c>
      <c r="C10" s="4" t="s">
        <v>413</v>
      </c>
      <c r="E10" t="str">
        <f t="shared" si="0"/>
        <v>&lt;tr&gt;&lt;td&gt;End Time&lt;/td&gt;&lt;td class='slds-truncate'&gt;pushtopics__EndTime__c&lt;/td&gt;&lt;td&gt;The time an Execution ended&lt;/td&gt;&lt;/tr&gt;</v>
      </c>
    </row>
    <row r="11" spans="1:5" ht="17" thickBot="1" x14ac:dyDescent="0.25">
      <c r="A11" s="3" t="s">
        <v>51</v>
      </c>
      <c r="B11" s="4" t="s">
        <v>362</v>
      </c>
      <c r="C11" s="4" t="s">
        <v>400</v>
      </c>
      <c r="E11" t="str">
        <f t="shared" si="0"/>
        <v>&lt;tr&gt;&lt;td&gt;Succeeded?&lt;/td&gt;&lt;td class='slds-truncate'&gt;pushtopics__Succeeded__c&lt;/td&gt;&lt;td&gt;Indicates whether the Batch Execution was succeeded or not.&lt;/td&gt;&lt;/tr&gt;</v>
      </c>
    </row>
    <row r="12" spans="1:5" ht="17" thickBot="1" x14ac:dyDescent="0.25">
      <c r="A12" s="3" t="s">
        <v>401</v>
      </c>
      <c r="B12" s="4" t="s">
        <v>402</v>
      </c>
      <c r="C12" s="4" t="s">
        <v>403</v>
      </c>
      <c r="E12" t="str">
        <f t="shared" si="0"/>
        <v>&lt;tr&gt;&lt;td&gt;Retrieved Count&lt;/td&gt;&lt;td class='slds-truncate'&gt;pushtopics__RetrievedCount__c&lt;/td&gt;&lt;td&gt;The records count retrieved from the source for the current batch.&lt;/td&gt;&lt;/tr&gt;</v>
      </c>
    </row>
    <row r="13" spans="1:5" ht="33" thickBot="1" x14ac:dyDescent="0.25">
      <c r="A13" s="3" t="s">
        <v>404</v>
      </c>
      <c r="B13" s="4" t="s">
        <v>405</v>
      </c>
      <c r="C13" s="4" t="s">
        <v>470</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406</v>
      </c>
      <c r="B14" s="4" t="s">
        <v>407</v>
      </c>
      <c r="C14" s="4" t="s">
        <v>471</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408</v>
      </c>
      <c r="B15" s="4" t="s">
        <v>409</v>
      </c>
      <c r="C15" s="4" t="s">
        <v>472</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410</v>
      </c>
      <c r="B16" s="4" t="s">
        <v>411</v>
      </c>
      <c r="C16" s="4" t="s">
        <v>473</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1" t="s">
        <v>67</v>
      </c>
      <c r="B19" s="61"/>
      <c r="C19" s="61"/>
      <c r="E19" t="str">
        <f>"&lt;div class='v-space'&gt;&lt;/div&gt;&lt;div&gt;&lt;h2&gt;" &amp; A19 &amp; "&lt;/h2&gt;"</f>
        <v>&lt;div class='v-space'&gt;&lt;/div&gt;&lt;div&gt;&lt;h2&gt;Execution Log&lt;/h2&gt;</v>
      </c>
    </row>
    <row r="20" spans="1:5" ht="17" thickBot="1" x14ac:dyDescent="0.25">
      <c r="A20" s="45" t="s">
        <v>21</v>
      </c>
      <c r="B20" s="51" t="s">
        <v>281</v>
      </c>
      <c r="C20" s="46" t="s">
        <v>23</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58</v>
      </c>
      <c r="B21" s="2" t="s">
        <v>418</v>
      </c>
      <c r="C21" s="2" t="s">
        <v>59</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369</v>
      </c>
      <c r="B22" s="4" t="s">
        <v>370</v>
      </c>
      <c r="C22" s="4" t="s">
        <v>374</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60</v>
      </c>
      <c r="B23" s="4" t="s">
        <v>371</v>
      </c>
      <c r="C23" s="4" t="s">
        <v>476</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62</v>
      </c>
      <c r="B24" s="4" t="s">
        <v>372</v>
      </c>
      <c r="C24" s="4" t="s">
        <v>474</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64</v>
      </c>
      <c r="B25" s="4" t="s">
        <v>368</v>
      </c>
      <c r="C25" s="4" t="s">
        <v>419</v>
      </c>
      <c r="E25" t="str">
        <f t="shared" si="1"/>
        <v>&lt;tr&gt;&lt;td&gt;Exceptions&lt;/td&gt;&lt;td class='slds-truncate'&gt;pushtopics__Exceptions__c&lt;/td&gt;&lt;td&gt;Exceptional message raised during the execution. &lt;/td&gt;&lt;/tr&gt;</v>
      </c>
    </row>
    <row r="26" spans="1:5" ht="96" x14ac:dyDescent="0.2">
      <c r="A26" s="8" t="s">
        <v>65</v>
      </c>
      <c r="B26" s="6" t="s">
        <v>373</v>
      </c>
      <c r="C26" s="6" t="s">
        <v>475</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550"/>
  <sheetViews>
    <sheetView topLeftCell="A294" zoomScale="125" workbookViewId="0">
      <selection activeCell="B307" sqref="B307"/>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351</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75</v>
      </c>
      <c r="B7" t="s">
        <v>150</v>
      </c>
      <c r="C7" t="str">
        <f>"&lt;li&gt;&lt;a href='#" &amp; B7 &amp; "'&gt;" &amp;A7 &amp; "&lt;/a&gt;&lt;/li&gt;"</f>
        <v>&lt;li&gt;&lt;a href='#add'&gt;+ (Add)&lt;/a&gt;&lt;/li&gt;</v>
      </c>
    </row>
    <row r="8" spans="1:3" x14ac:dyDescent="0.2">
      <c r="A8" s="19" t="s">
        <v>77</v>
      </c>
      <c r="B8" t="s">
        <v>167</v>
      </c>
      <c r="C8" t="str">
        <f>"&lt;li&gt;&lt;a href='#" &amp; B8 &amp; "'&gt;" &amp;A8 &amp; "&lt;/a&gt;&lt;/li&gt;"</f>
        <v>&lt;li&gt;&lt;a href='#substract'&gt;- (Subtract)&lt;/a&gt;&lt;/li&gt;</v>
      </c>
    </row>
    <row r="9" spans="1:3" x14ac:dyDescent="0.2">
      <c r="A9" t="s">
        <v>79</v>
      </c>
      <c r="B9" t="s">
        <v>151</v>
      </c>
      <c r="C9" t="str">
        <f t="shared" ref="C9:C30" si="0">"&lt;li&gt;&lt;a href='#" &amp; B9 &amp; "'&gt;" &amp;A9 &amp; "&lt;/a&gt;&lt;/li&gt;"</f>
        <v>&lt;li&gt;&lt;a href='#multiply'&gt;* (Multiply)&lt;/a&gt;&lt;/li&gt;</v>
      </c>
    </row>
    <row r="10" spans="1:3" x14ac:dyDescent="0.2">
      <c r="A10" t="s">
        <v>81</v>
      </c>
      <c r="B10" t="s">
        <v>152</v>
      </c>
      <c r="C10" t="str">
        <f t="shared" si="0"/>
        <v>&lt;li&gt;&lt;a href='#divide'&gt;/ (Divide)&lt;/a&gt;&lt;/li&gt;</v>
      </c>
    </row>
    <row r="11" spans="1:3" x14ac:dyDescent="0.2">
      <c r="A11" t="s">
        <v>774</v>
      </c>
      <c r="B11" t="s">
        <v>153</v>
      </c>
      <c r="C11" t="str">
        <f t="shared" si="0"/>
        <v>&lt;li&gt;&lt;a href='#parenthesis'&gt;() (Parenthesises)&lt;/a&gt;&lt;/li&gt;</v>
      </c>
    </row>
    <row r="12" spans="1:3" x14ac:dyDescent="0.2">
      <c r="A12" s="19" t="s">
        <v>85</v>
      </c>
      <c r="B12" t="s">
        <v>154</v>
      </c>
      <c r="C12" t="str">
        <f t="shared" si="0"/>
        <v>&lt;li&gt;&lt;a href='#equal'&gt;== (Equal)&lt;/a&gt;&lt;/li&gt;</v>
      </c>
    </row>
    <row r="13" spans="1:3" x14ac:dyDescent="0.2">
      <c r="A13" t="s">
        <v>87</v>
      </c>
      <c r="B13" t="s">
        <v>155</v>
      </c>
      <c r="C13" t="str">
        <f t="shared" si="0"/>
        <v>&lt;li&gt;&lt;a href='#not_equal'&gt;!= (Not Equal)&lt;/a&gt;&lt;/li&gt;</v>
      </c>
    </row>
    <row r="14" spans="1:3" x14ac:dyDescent="0.2">
      <c r="A14" t="s">
        <v>144</v>
      </c>
      <c r="B14" t="s">
        <v>156</v>
      </c>
      <c r="C14" t="str">
        <f t="shared" si="0"/>
        <v>&lt;li&gt;&lt;a href='#less_than'&gt;&lt; (Less Than)&lt;/a&gt;&lt;/li&gt;</v>
      </c>
    </row>
    <row r="15" spans="1:3" x14ac:dyDescent="0.2">
      <c r="A15" t="s">
        <v>145</v>
      </c>
      <c r="B15" t="s">
        <v>157</v>
      </c>
      <c r="C15" t="str">
        <f t="shared" si="0"/>
        <v>&lt;li&gt;&lt;a href='#greater_than'&gt;&gt; (Greater Than)&lt;/a&gt;&lt;/li&gt;</v>
      </c>
    </row>
    <row r="16" spans="1:3" x14ac:dyDescent="0.2">
      <c r="A16" t="s">
        <v>146</v>
      </c>
      <c r="B16" t="s">
        <v>158</v>
      </c>
      <c r="C16" t="str">
        <f t="shared" si="0"/>
        <v>&lt;li&gt;&lt;a href='#less_than_or_equal'&gt;&lt;= (Less Than or Equal)&lt;/a&gt;&lt;/li&gt;</v>
      </c>
    </row>
    <row r="17" spans="1:3" x14ac:dyDescent="0.2">
      <c r="A17" t="s">
        <v>236</v>
      </c>
      <c r="B17" t="s">
        <v>159</v>
      </c>
      <c r="C17" t="str">
        <f t="shared" si="0"/>
        <v>&lt;li&gt;&lt;a href='#greater_than_or_equal'&gt;&gt;= (Greater Than or Equal)&lt;/a&gt;&lt;/li&gt;</v>
      </c>
    </row>
    <row r="18" spans="1:3" x14ac:dyDescent="0.2">
      <c r="A18" t="s">
        <v>147</v>
      </c>
      <c r="B18" t="s">
        <v>235</v>
      </c>
      <c r="C18" t="str">
        <f t="shared" si="0"/>
        <v>&lt;li&gt;&lt;a href='#and_s'&gt;&amp;&amp; (AND)&lt;/a&gt;&lt;/li&gt;</v>
      </c>
    </row>
    <row r="19" spans="1:3" x14ac:dyDescent="0.2">
      <c r="A19" t="s">
        <v>94</v>
      </c>
      <c r="B19" t="s">
        <v>234</v>
      </c>
      <c r="C19" t="str">
        <f t="shared" si="0"/>
        <v>&lt;li&gt;&lt;a href='#or_s'&gt;|| (OR)&lt;/a&gt;&lt;/li&gt;</v>
      </c>
    </row>
    <row r="20" spans="1:3" x14ac:dyDescent="0.2">
      <c r="A20" t="s">
        <v>148</v>
      </c>
      <c r="B20" t="s">
        <v>162</v>
      </c>
      <c r="C20" t="str">
        <f t="shared" si="0"/>
        <v>&lt;li&gt;&lt;a href='#concatenate'&gt;&amp; (Concatenate)&lt;/a&gt;&lt;/li&gt;</v>
      </c>
    </row>
    <row r="21" spans="1:3" x14ac:dyDescent="0.2">
      <c r="A21" t="s">
        <v>670</v>
      </c>
      <c r="B21" t="str">
        <f t="shared" ref="B21:B30" si="1">SUBSTITUTE(LOWER(A21), " ", "_")</f>
        <v>add_days</v>
      </c>
      <c r="C21" t="str">
        <f t="shared" si="0"/>
        <v>&lt;li&gt;&lt;a href='#add_days'&gt;ADD_DAYS&lt;/a&gt;&lt;/li&gt;</v>
      </c>
    </row>
    <row r="22" spans="1:3" x14ac:dyDescent="0.2">
      <c r="A22" t="s">
        <v>671</v>
      </c>
      <c r="B22" t="str">
        <f>SUBSTITUTE(LOWER(A22), " ", "_")</f>
        <v>add_months</v>
      </c>
      <c r="C22" t="str">
        <f>"&lt;li&gt;&lt;a href='#" &amp; B22 &amp; "'&gt;" &amp;A22 &amp; "&lt;/a&gt;&lt;/li&gt;"</f>
        <v>&lt;li&gt;&lt;a href='#add_months'&gt;ADD_MONTHS&lt;/a&gt;&lt;/li&gt;</v>
      </c>
    </row>
    <row r="23" spans="1:3" x14ac:dyDescent="0.2">
      <c r="A23" t="s">
        <v>599</v>
      </c>
      <c r="B23" t="str">
        <f>SUBSTITUTE(LOWER(A23), " ", "_")</f>
        <v>agg_avg</v>
      </c>
      <c r="C23" t="str">
        <f>"&lt;li&gt;&lt;a href='#" &amp; B23 &amp; "'&gt;" &amp;A23 &amp; "&lt;/a&gt;&lt;/li&gt;"</f>
        <v>&lt;li&gt;&lt;a href='#agg_avg'&gt;AGG_AVG&lt;/a&gt;&lt;/li&gt;</v>
      </c>
    </row>
    <row r="24" spans="1:3" ht="15" customHeight="1" x14ac:dyDescent="0.2">
      <c r="A24" t="s">
        <v>600</v>
      </c>
      <c r="B24" t="str">
        <f>SUBSTITUTE(LOWER(A24), " ", "_")</f>
        <v>agg_count</v>
      </c>
      <c r="C24" t="str">
        <f>"&lt;li&gt;&lt;a href='#" &amp; B24 &amp; "'&gt;" &amp;A24 &amp; "&lt;/a&gt;&lt;/li&gt;"</f>
        <v>&lt;li&gt;&lt;a href='#agg_count'&gt;AGG_COUNT&lt;/a&gt;&lt;/li&gt;</v>
      </c>
    </row>
    <row r="25" spans="1:3" x14ac:dyDescent="0.2">
      <c r="C25" t="str">
        <f>"&lt;/ul&gt;&lt;/div&gt;&lt;div style='flex:1'&gt;&lt;ul tyle='flex:1'&gt;"</f>
        <v>&lt;/ul&gt;&lt;/div&gt;&lt;div style='flex:1'&gt;&lt;ul tyle='flex:1'&gt;</v>
      </c>
    </row>
    <row r="26" spans="1:3" ht="15" customHeight="1" x14ac:dyDescent="0.2"/>
    <row r="27" spans="1:3" ht="15" customHeight="1" x14ac:dyDescent="0.2">
      <c r="A27" t="s">
        <v>601</v>
      </c>
      <c r="B27" t="str">
        <f t="shared" si="1"/>
        <v>agg_count_distinct</v>
      </c>
      <c r="C27" t="str">
        <f t="shared" si="0"/>
        <v>&lt;li&gt;&lt;a href='#agg_count_distinct'&gt;AGG_COUNT_DISTINCT&lt;/a&gt;&lt;/li&gt;</v>
      </c>
    </row>
    <row r="28" spans="1:3" ht="15" customHeight="1" x14ac:dyDescent="0.2">
      <c r="A28" t="s">
        <v>602</v>
      </c>
      <c r="B28" t="str">
        <f t="shared" si="1"/>
        <v>agg_max</v>
      </c>
      <c r="C28" t="str">
        <f t="shared" si="0"/>
        <v>&lt;li&gt;&lt;a href='#agg_max'&gt;AGG_MAX&lt;/a&gt;&lt;/li&gt;</v>
      </c>
    </row>
    <row r="29" spans="1:3" ht="15" customHeight="1" x14ac:dyDescent="0.2">
      <c r="A29" t="s">
        <v>603</v>
      </c>
      <c r="B29" t="str">
        <f t="shared" si="1"/>
        <v>agg_min</v>
      </c>
      <c r="C29" t="str">
        <f t="shared" si="0"/>
        <v>&lt;li&gt;&lt;a href='#agg_min'&gt;AGG_MIN&lt;/a&gt;&lt;/li&gt;</v>
      </c>
    </row>
    <row r="30" spans="1:3" x14ac:dyDescent="0.2">
      <c r="A30" t="s">
        <v>604</v>
      </c>
      <c r="B30" t="str">
        <f t="shared" si="1"/>
        <v>agg_sum</v>
      </c>
      <c r="C30" t="str">
        <f t="shared" si="0"/>
        <v>&lt;li&gt;&lt;a href='#agg_sum'&gt;AGG_SUM&lt;/a&gt;&lt;/li&gt;</v>
      </c>
    </row>
    <row r="31" spans="1:3" x14ac:dyDescent="0.2">
      <c r="A31" t="s">
        <v>237</v>
      </c>
      <c r="B31" t="s">
        <v>160</v>
      </c>
      <c r="C31" t="str">
        <f t="shared" ref="C31:C47" si="2">"&lt;li&gt;&lt;a href='#" &amp; B31 &amp; "'&gt;" &amp;A31 &amp; "&lt;/a&gt;&lt;/li&gt;"</f>
        <v>&lt;li&gt;&lt;a href='#and'&gt;AND&lt;/a&gt;&lt;/li&gt;</v>
      </c>
    </row>
    <row r="32" spans="1:3" x14ac:dyDescent="0.2">
      <c r="A32" t="s">
        <v>744</v>
      </c>
      <c r="B32" t="str">
        <f t="shared" ref="B32:B47" si="3">SUBSTITUTE(LOWER(A32), " ", "_")</f>
        <v>base64_encode</v>
      </c>
      <c r="C32" t="str">
        <f t="shared" si="2"/>
        <v>&lt;li&gt;&lt;a href='#base64_encode'&gt;BASE64_ENCODE&lt;/a&gt;&lt;/li&gt;</v>
      </c>
    </row>
    <row r="33" spans="1:3" x14ac:dyDescent="0.2">
      <c r="A33" t="s">
        <v>745</v>
      </c>
      <c r="B33" t="str">
        <f t="shared" si="3"/>
        <v>base64_decode</v>
      </c>
      <c r="C33" t="str">
        <f t="shared" si="2"/>
        <v>&lt;li&gt;&lt;a href='#base64_decode'&gt;BASE64_DECODE&lt;/a&gt;&lt;/li&gt;</v>
      </c>
    </row>
    <row r="34" spans="1:3" x14ac:dyDescent="0.2">
      <c r="A34" t="s">
        <v>696</v>
      </c>
      <c r="B34" t="str">
        <f t="shared" si="3"/>
        <v>blank_value</v>
      </c>
      <c r="C34" t="str">
        <f t="shared" si="2"/>
        <v>&lt;li&gt;&lt;a href='#blank_value'&gt;BLANK_VALUE&lt;/a&gt;&lt;/li&gt;</v>
      </c>
    </row>
    <row r="35" spans="1:3" x14ac:dyDescent="0.2">
      <c r="A35" t="s">
        <v>124</v>
      </c>
      <c r="B35" t="str">
        <f t="shared" si="3"/>
        <v>contains</v>
      </c>
      <c r="C35" t="str">
        <f t="shared" si="2"/>
        <v>&lt;li&gt;&lt;a href='#contains'&gt;CONTAINS&lt;/a&gt;&lt;/li&gt;</v>
      </c>
    </row>
    <row r="36" spans="1:3" x14ac:dyDescent="0.2">
      <c r="A36" t="s">
        <v>107</v>
      </c>
      <c r="B36" t="str">
        <f t="shared" si="3"/>
        <v>date</v>
      </c>
      <c r="C36" t="str">
        <f t="shared" si="2"/>
        <v>&lt;li&gt;&lt;a href='#date'&gt;DATE&lt;/a&gt;&lt;/li&gt;</v>
      </c>
    </row>
    <row r="37" spans="1:3" x14ac:dyDescent="0.2">
      <c r="A37" t="s">
        <v>109</v>
      </c>
      <c r="B37" t="str">
        <f t="shared" si="3"/>
        <v>daysbetween</v>
      </c>
      <c r="C37" t="str">
        <f t="shared" si="2"/>
        <v>&lt;li&gt;&lt;a href='#daysbetween'&gt;DAYSBETWEEN&lt;/a&gt;&lt;/li&gt;</v>
      </c>
    </row>
    <row r="38" spans="1:3" x14ac:dyDescent="0.2">
      <c r="A38" t="s">
        <v>751</v>
      </c>
      <c r="B38" t="str">
        <f t="shared" si="3"/>
        <v>ends_with</v>
      </c>
      <c r="C38" t="str">
        <f t="shared" si="2"/>
        <v>&lt;li&gt;&lt;a href='#ends_with'&gt;ENDS_WITH&lt;/a&gt;&lt;/li&gt;</v>
      </c>
    </row>
    <row r="39" spans="1:3" x14ac:dyDescent="0.2">
      <c r="A39" t="s">
        <v>646</v>
      </c>
      <c r="B39" t="str">
        <f t="shared" si="3"/>
        <v>escape_html4</v>
      </c>
      <c r="C39" t="str">
        <f t="shared" si="2"/>
        <v>&lt;li&gt;&lt;a href='#escape_html4'&gt;ESCAPE_HTML4&lt;/a&gt;&lt;/li&gt;</v>
      </c>
    </row>
    <row r="40" spans="1:3" x14ac:dyDescent="0.2">
      <c r="A40" t="s">
        <v>648</v>
      </c>
      <c r="B40" t="str">
        <f t="shared" si="3"/>
        <v>escape_xml</v>
      </c>
      <c r="C40" t="str">
        <f t="shared" si="2"/>
        <v>&lt;li&gt;&lt;a href='#escape_xml'&gt;ESCAPE_XML&lt;/a&gt;&lt;/li&gt;</v>
      </c>
    </row>
    <row r="41" spans="1:3" x14ac:dyDescent="0.2">
      <c r="A41" t="s">
        <v>117</v>
      </c>
      <c r="B41" t="str">
        <f t="shared" si="3"/>
        <v>if</v>
      </c>
      <c r="C41" t="str">
        <f t="shared" si="2"/>
        <v>&lt;li&gt;&lt;a href='#if'&gt;IF&lt;/a&gt;&lt;/li&gt;</v>
      </c>
    </row>
    <row r="42" spans="1:3" x14ac:dyDescent="0.2">
      <c r="A42" t="s">
        <v>725</v>
      </c>
      <c r="B42" t="str">
        <f t="shared" si="3"/>
        <v>index_of</v>
      </c>
      <c r="C42" t="str">
        <f t="shared" si="2"/>
        <v>&lt;li&gt;&lt;a href='#index_of'&gt;INDEX_OF&lt;/a&gt;&lt;/li&gt;</v>
      </c>
    </row>
    <row r="43" spans="1:3" x14ac:dyDescent="0.2">
      <c r="A43" t="s">
        <v>726</v>
      </c>
      <c r="B43" t="str">
        <f t="shared" si="3"/>
        <v>index_of_ignore_case</v>
      </c>
      <c r="C43" t="str">
        <f t="shared" si="2"/>
        <v>&lt;li&gt;&lt;a href='#index_of_ignore_case'&gt;INDEX_OF_IGNORE_CASE&lt;/a&gt;&lt;/li&gt;</v>
      </c>
    </row>
    <row r="44" spans="1:3" x14ac:dyDescent="0.2">
      <c r="A44" t="s">
        <v>711</v>
      </c>
      <c r="B44" t="str">
        <f>SUBSTITUTE(LOWER(A44), " ", "_")</f>
        <v>is_blank</v>
      </c>
      <c r="C44" t="str">
        <f>"&lt;li&gt;&lt;a href='#" &amp; B44 &amp; "'&gt;" &amp;A44 &amp; "&lt;/a&gt;&lt;/li&gt;"</f>
        <v>&lt;li&gt;&lt;a href='#is_blank'&gt;IS_BLANK&lt;/a&gt;&lt;/li&gt;</v>
      </c>
    </row>
    <row r="45" spans="1:3" x14ac:dyDescent="0.2">
      <c r="C45" t="str">
        <f>"&lt;/ul&gt;&lt;/div&gt;&lt;div style='flex:1'&gt;&lt;ul tyle='flex:1'&gt;"</f>
        <v>&lt;/ul&gt;&lt;/div&gt;&lt;div style='flex:1'&gt;&lt;ul tyle='flex:1'&gt;</v>
      </c>
    </row>
    <row r="47" spans="1:3" x14ac:dyDescent="0.2">
      <c r="A47" t="s">
        <v>714</v>
      </c>
      <c r="B47" t="str">
        <f t="shared" si="3"/>
        <v>is_first_in_batch</v>
      </c>
      <c r="C47" t="str">
        <f t="shared" si="2"/>
        <v>&lt;li&gt;&lt;a href='#is_first_in_batch'&gt;IS_FIRST_IN_BATCH&lt;/a&gt;&lt;/li&gt;</v>
      </c>
    </row>
    <row r="48" spans="1:3" x14ac:dyDescent="0.2">
      <c r="A48" s="20" t="s">
        <v>704</v>
      </c>
      <c r="B48" t="str">
        <f>SUBSTITUTE(LOWER(A48), " ", "_")</f>
        <v>is_number</v>
      </c>
      <c r="C48" t="str">
        <f>"&lt;li&gt;&lt;a href='#" &amp; B48 &amp; "'&gt;" &amp;A48 &amp; "&lt;/a&gt;&lt;/li&gt;"</f>
        <v>&lt;li&gt;&lt;a href='#is_number'&gt;IS_NUMBER&lt;/a&gt;&lt;/li&gt;</v>
      </c>
    </row>
    <row r="49" spans="1:3" x14ac:dyDescent="0.2">
      <c r="A49" s="20" t="s">
        <v>717</v>
      </c>
      <c r="B49" t="str">
        <f>SUBSTITUTE(LOWER(A49), " ", "_")</f>
        <v>last_index_of</v>
      </c>
      <c r="C49" t="str">
        <f>"&lt;li&gt;&lt;a href='#" &amp; B49 &amp; "'&gt;" &amp;A49 &amp; "&lt;/a&gt;&lt;/li&gt;"</f>
        <v>&lt;li&gt;&lt;a href='#last_index_of'&gt;LAST_INDEX_OF&lt;/a&gt;&lt;/li&gt;</v>
      </c>
    </row>
    <row r="50" spans="1:3" x14ac:dyDescent="0.2">
      <c r="A50" s="20" t="s">
        <v>718</v>
      </c>
      <c r="B50" t="str">
        <f>SUBSTITUTE(LOWER(A50), " ", "_")</f>
        <v>last_index_of_ignore_case</v>
      </c>
      <c r="C50" t="str">
        <f>"&lt;li&gt;&lt;a href='#" &amp; B50 &amp; "'&gt;" &amp;A50 &amp; "&lt;/a&gt;&lt;/li&gt;"</f>
        <v>&lt;li&gt;&lt;a href='#last_index_of_ignore_case'&gt;LAST_INDEX_OF_IGNORE_CASE&lt;/a&gt;&lt;/li&gt;</v>
      </c>
    </row>
    <row r="51" spans="1:3" x14ac:dyDescent="0.2">
      <c r="A51" t="s">
        <v>126</v>
      </c>
      <c r="B51" t="str">
        <f>SUBSTITUTE(LOWER(A51), " ", "_")</f>
        <v>left</v>
      </c>
      <c r="C51" t="str">
        <f>"&lt;li&gt;&lt;a href='#" &amp; B51 &amp; "'&gt;" &amp;A51 &amp; "&lt;/a&gt;&lt;/li&gt;"</f>
        <v>&lt;li&gt;&lt;a href='#left'&gt;LEFT&lt;/a&gt;&lt;/li&gt;</v>
      </c>
    </row>
    <row r="52" spans="1:3" x14ac:dyDescent="0.2">
      <c r="A52" t="s">
        <v>128</v>
      </c>
      <c r="B52" t="str">
        <f>SUBSTITUTE(LOWER(A52), " ", "_")</f>
        <v>len</v>
      </c>
      <c r="C52" t="str">
        <f>"&lt;li&gt;&lt;a href='#" &amp; B52 &amp; "'&gt;" &amp;A52 &amp; "&lt;/a&gt;&lt;/li&gt;"</f>
        <v>&lt;li&gt;&lt;a href='#len'&gt;LEN&lt;/a&gt;&lt;/li&gt;</v>
      </c>
    </row>
    <row r="53" spans="1:3" x14ac:dyDescent="0.2">
      <c r="A53" t="s">
        <v>455</v>
      </c>
      <c r="B53" t="str">
        <f t="shared" ref="B53:B62" si="4">SUBSTITUTE(LOWER(A53), " ", "_")</f>
        <v>max</v>
      </c>
      <c r="C53" t="str">
        <f t="shared" ref="C53:C62" si="5">"&lt;li&gt;&lt;a href='#" &amp; B53 &amp; "'&gt;" &amp;A53 &amp; "&lt;/a&gt;&lt;/li&gt;"</f>
        <v>&lt;li&gt;&lt;a href='#max'&gt;MAX&lt;/a&gt;&lt;/li&gt;</v>
      </c>
    </row>
    <row r="54" spans="1:3" x14ac:dyDescent="0.2">
      <c r="A54" t="s">
        <v>458</v>
      </c>
      <c r="B54" t="str">
        <f t="shared" si="4"/>
        <v>min</v>
      </c>
      <c r="C54" t="str">
        <f t="shared" si="5"/>
        <v>&lt;li&gt;&lt;a href='#min'&gt;MIN&lt;/a&gt;&lt;/li&gt;</v>
      </c>
    </row>
    <row r="55" spans="1:3" x14ac:dyDescent="0.2">
      <c r="A55" t="s">
        <v>121</v>
      </c>
      <c r="B55" t="str">
        <f t="shared" si="4"/>
        <v>not</v>
      </c>
      <c r="C55" t="str">
        <f t="shared" si="5"/>
        <v>&lt;li&gt;&lt;a href='#not'&gt;NOT&lt;/a&gt;&lt;/li&gt;</v>
      </c>
    </row>
    <row r="56" spans="1:3" x14ac:dyDescent="0.2">
      <c r="A56" t="s">
        <v>111</v>
      </c>
      <c r="B56" t="str">
        <f t="shared" si="4"/>
        <v>now</v>
      </c>
      <c r="C56" t="str">
        <f t="shared" si="5"/>
        <v>&lt;li&gt;&lt;a href='#now'&gt;NOW&lt;/a&gt;&lt;/li&gt;</v>
      </c>
    </row>
    <row r="57" spans="1:3" x14ac:dyDescent="0.2">
      <c r="A57" t="s">
        <v>207</v>
      </c>
      <c r="B57" t="str">
        <f t="shared" si="4"/>
        <v>or</v>
      </c>
      <c r="C57" t="str">
        <f t="shared" si="5"/>
        <v>&lt;li&gt;&lt;a href='#or'&gt;OR&lt;/a&gt;&lt;/li&gt;</v>
      </c>
    </row>
    <row r="58" spans="1:3" x14ac:dyDescent="0.2">
      <c r="A58" t="s">
        <v>451</v>
      </c>
      <c r="B58" t="str">
        <f t="shared" si="4"/>
        <v>randomize</v>
      </c>
      <c r="C58" t="str">
        <f t="shared" si="5"/>
        <v>&lt;li&gt;&lt;a href='#randomize'&gt;RANDOMIZE&lt;/a&gt;&lt;/li&gt;</v>
      </c>
    </row>
    <row r="59" spans="1:3" x14ac:dyDescent="0.2">
      <c r="A59" t="s">
        <v>741</v>
      </c>
      <c r="B59" t="str">
        <f>SUBSTITUTE(LOWER(A59), " ", "_")</f>
        <v>replace</v>
      </c>
      <c r="C59" t="str">
        <f>"&lt;li&gt;&lt;a href='#" &amp; B59 &amp; "'&gt;" &amp;A59 &amp; "&lt;/a&gt;&lt;/li&gt;"</f>
        <v>&lt;li&gt;&lt;a href='#replace'&gt;REPLACE&lt;/a&gt;&lt;/li&gt;</v>
      </c>
    </row>
    <row r="60" spans="1:3" x14ac:dyDescent="0.2">
      <c r="A60" s="20" t="s">
        <v>130</v>
      </c>
      <c r="B60" t="str">
        <f t="shared" si="4"/>
        <v>right</v>
      </c>
      <c r="C60" t="str">
        <f t="shared" si="5"/>
        <v>&lt;li&gt;&lt;a href='#right'&gt;RIGHT&lt;/a&gt;&lt;/li&gt;</v>
      </c>
    </row>
    <row r="61" spans="1:3" x14ac:dyDescent="0.2">
      <c r="A61" t="s">
        <v>149</v>
      </c>
      <c r="B61" t="str">
        <f t="shared" si="4"/>
        <v>round</v>
      </c>
      <c r="C61" t="str">
        <f t="shared" si="5"/>
        <v>&lt;li&gt;&lt;a href='#round'&gt;ROUND&lt;/a&gt;&lt;/li&gt;</v>
      </c>
    </row>
    <row r="62" spans="1:3" x14ac:dyDescent="0.2">
      <c r="A62" t="s">
        <v>137</v>
      </c>
      <c r="B62" t="str">
        <f t="shared" si="4"/>
        <v>scramble</v>
      </c>
      <c r="C62" t="str">
        <f t="shared" si="5"/>
        <v>&lt;li&gt;&lt;a href='#scramble'&gt;SCRAMBLE&lt;/a&gt;&lt;/li&gt;</v>
      </c>
    </row>
    <row r="63" spans="1:3" x14ac:dyDescent="0.2">
      <c r="A63" t="s">
        <v>742</v>
      </c>
      <c r="B63" t="str">
        <f>SUBSTITUTE(LOWER(A63), " ", "_")</f>
        <v>starts_with</v>
      </c>
      <c r="C63" t="str">
        <f>"&lt;li&gt;&lt;a href='#" &amp; B63 &amp; "'&gt;" &amp;A63 &amp; "&lt;/a&gt;&lt;/li&gt;"</f>
        <v>&lt;li&gt;&lt;a href='#starts_with'&gt;STARTS_WITH&lt;/a&gt;&lt;/li&gt;</v>
      </c>
    </row>
    <row r="64" spans="1:3" x14ac:dyDescent="0.2">
      <c r="A64" t="s">
        <v>755</v>
      </c>
      <c r="B64" t="str">
        <f>SUBSTITUTE(LOWER(A64), " ", "_")</f>
        <v>substring</v>
      </c>
      <c r="C64" t="str">
        <f>"&lt;li&gt;&lt;a href='#" &amp; B64 &amp; "'&gt;" &amp;A64 &amp; "&lt;/a&gt;&lt;/li&gt;"</f>
        <v>&lt;li&gt;&lt;a href='#substring'&gt;SUBSTRING&lt;/a&gt;&lt;/li&gt;</v>
      </c>
    </row>
    <row r="65" spans="1:3" x14ac:dyDescent="0.2">
      <c r="C65" t="str">
        <f>"&lt;/ul&gt;&lt;/div&gt;&lt;div style='flex:1'&gt;&lt;ul tyle='flex:1'&gt;"</f>
        <v>&lt;/ul&gt;&lt;/div&gt;&lt;div style='flex:1'&gt;&lt;ul tyle='flex:1'&gt;</v>
      </c>
    </row>
    <row r="68" spans="1:3" x14ac:dyDescent="0.2">
      <c r="A68" t="s">
        <v>756</v>
      </c>
      <c r="B68" t="str">
        <f t="shared" ref="B68:B85" si="6">SUBSTITUTE(LOWER(A68), " ", "_")</f>
        <v>substring_after</v>
      </c>
      <c r="C68" t="str">
        <f t="shared" ref="C68:C85" si="7">"&lt;li&gt;&lt;a href='#" &amp; B68 &amp; "'&gt;" &amp;A68 &amp; "&lt;/a&gt;&lt;/li&gt;"</f>
        <v>&lt;li&gt;&lt;a href='#substring_after'&gt;SUBSTRING_AFTER&lt;/a&gt;&lt;/li&gt;</v>
      </c>
    </row>
    <row r="69" spans="1:3" x14ac:dyDescent="0.2">
      <c r="A69" t="s">
        <v>757</v>
      </c>
      <c r="B69" t="str">
        <f t="shared" si="6"/>
        <v>substring_after_last</v>
      </c>
      <c r="C69" t="str">
        <f t="shared" si="7"/>
        <v>&lt;li&gt;&lt;a href='#substring_after_last'&gt;SUBSTRING_AFTER_LAST&lt;/a&gt;&lt;/li&gt;</v>
      </c>
    </row>
    <row r="70" spans="1:3" x14ac:dyDescent="0.2">
      <c r="A70" t="s">
        <v>758</v>
      </c>
      <c r="B70" t="str">
        <f t="shared" si="6"/>
        <v>substring_before</v>
      </c>
      <c r="C70" t="str">
        <f t="shared" si="7"/>
        <v>&lt;li&gt;&lt;a href='#substring_before'&gt;SUBSTRING_BEFORE&lt;/a&gt;&lt;/li&gt;</v>
      </c>
    </row>
    <row r="71" spans="1:3" x14ac:dyDescent="0.2">
      <c r="A71" t="s">
        <v>759</v>
      </c>
      <c r="B71" t="str">
        <f t="shared" si="6"/>
        <v>substring_before_last</v>
      </c>
      <c r="C71" t="str">
        <f t="shared" si="7"/>
        <v>&lt;li&gt;&lt;a href='#substring_before_last'&gt;SUBSTRING_BEFORE_LAST&lt;/a&gt;&lt;/li&gt;</v>
      </c>
    </row>
    <row r="72" spans="1:3" x14ac:dyDescent="0.2">
      <c r="A72" t="s">
        <v>760</v>
      </c>
      <c r="B72" t="str">
        <f t="shared" si="6"/>
        <v>substring_between</v>
      </c>
      <c r="C72" t="str">
        <f t="shared" si="7"/>
        <v>&lt;li&gt;&lt;a href='#substring_between'&gt;SUBSTRING_BETWEEN&lt;/a&gt;&lt;/li&gt;</v>
      </c>
    </row>
    <row r="73" spans="1:3" x14ac:dyDescent="0.2">
      <c r="A73" t="s">
        <v>113</v>
      </c>
      <c r="B73" t="str">
        <f t="shared" si="6"/>
        <v>today</v>
      </c>
      <c r="C73" t="str">
        <f t="shared" si="7"/>
        <v>&lt;li&gt;&lt;a href='#today'&gt;TODAY&lt;/a&gt;&lt;/li&gt;</v>
      </c>
    </row>
    <row r="74" spans="1:3" x14ac:dyDescent="0.2">
      <c r="A74" t="s">
        <v>682</v>
      </c>
      <c r="B74" t="str">
        <f t="shared" si="6"/>
        <v>to_blob</v>
      </c>
      <c r="C74" t="str">
        <f t="shared" si="7"/>
        <v>&lt;li&gt;&lt;a href='#to_blob'&gt;TO_BLOB&lt;/a&gt;&lt;/li&gt;</v>
      </c>
    </row>
    <row r="75" spans="1:3" x14ac:dyDescent="0.2">
      <c r="A75" t="s">
        <v>683</v>
      </c>
      <c r="B75" t="str">
        <f t="shared" si="6"/>
        <v>to_boolean</v>
      </c>
      <c r="C75" t="str">
        <f t="shared" si="7"/>
        <v>&lt;li&gt;&lt;a href='#to_boolean'&gt;TO_BOOLEAN&lt;/a&gt;&lt;/li&gt;</v>
      </c>
    </row>
    <row r="76" spans="1:3" x14ac:dyDescent="0.2">
      <c r="A76" t="s">
        <v>688</v>
      </c>
      <c r="B76" t="str">
        <f t="shared" si="6"/>
        <v>to_date</v>
      </c>
      <c r="C76" t="str">
        <f t="shared" si="7"/>
        <v>&lt;li&gt;&lt;a href='#to_date'&gt;TO_DATE&lt;/a&gt;&lt;/li&gt;</v>
      </c>
    </row>
    <row r="77" spans="1:3" x14ac:dyDescent="0.2">
      <c r="A77" t="s">
        <v>692</v>
      </c>
      <c r="B77" t="str">
        <f t="shared" si="6"/>
        <v>to_datetime</v>
      </c>
      <c r="C77" t="str">
        <f t="shared" si="7"/>
        <v>&lt;li&gt;&lt;a href='#to_datetime'&gt;TO_DATETIME&lt;/a&gt;&lt;/li&gt;</v>
      </c>
    </row>
    <row r="78" spans="1:3" x14ac:dyDescent="0.2">
      <c r="A78" t="s">
        <v>778</v>
      </c>
      <c r="B78" t="str">
        <f t="shared" si="6"/>
        <v>to_decimal</v>
      </c>
      <c r="C78" t="str">
        <f t="shared" si="7"/>
        <v>&lt;li&gt;&lt;a href='#to_decimal'&gt;TO_DECIMAL&lt;/a&gt;&lt;/li&gt;</v>
      </c>
    </row>
    <row r="79" spans="1:3" x14ac:dyDescent="0.2">
      <c r="A79" t="s">
        <v>699</v>
      </c>
      <c r="B79" t="str">
        <f t="shared" si="6"/>
        <v>to_integer</v>
      </c>
      <c r="C79" t="str">
        <f t="shared" si="7"/>
        <v>&lt;li&gt;&lt;a href='#to_integer'&gt;TO_INTEGER&lt;/a&gt;&lt;/li&gt;</v>
      </c>
    </row>
    <row r="80" spans="1:3" x14ac:dyDescent="0.2">
      <c r="A80" t="s">
        <v>719</v>
      </c>
      <c r="B80" t="str">
        <f t="shared" si="6"/>
        <v>to_lower_case</v>
      </c>
      <c r="C80" t="str">
        <f t="shared" si="7"/>
        <v>&lt;li&gt;&lt;a href='#to_lower_case'&gt;TO_LOWER_CASE&lt;/a&gt;&lt;/li&gt;</v>
      </c>
    </row>
    <row r="81" spans="1:3" x14ac:dyDescent="0.2">
      <c r="A81" t="s">
        <v>679</v>
      </c>
      <c r="B81" t="str">
        <f t="shared" si="6"/>
        <v>to_string</v>
      </c>
      <c r="C81" t="str">
        <f t="shared" si="7"/>
        <v>&lt;li&gt;&lt;a href='#to_string'&gt;TO_STRING&lt;/a&gt;&lt;/li&gt;</v>
      </c>
    </row>
    <row r="82" spans="1:3" x14ac:dyDescent="0.2">
      <c r="A82" t="s">
        <v>722</v>
      </c>
      <c r="B82" t="str">
        <f t="shared" si="6"/>
        <v>to_upper_case</v>
      </c>
      <c r="C82" t="str">
        <f t="shared" si="7"/>
        <v>&lt;li&gt;&lt;a href='#to_upper_case'&gt;TO_UPPER_CASE&lt;/a&gt;&lt;/li&gt;</v>
      </c>
    </row>
    <row r="83" spans="1:3" x14ac:dyDescent="0.2">
      <c r="A83" t="s">
        <v>134</v>
      </c>
      <c r="B83" t="str">
        <f t="shared" si="6"/>
        <v>trim</v>
      </c>
      <c r="C83" t="str">
        <f t="shared" si="7"/>
        <v>&lt;li&gt;&lt;a href='#trim'&gt;TRIM&lt;/a&gt;&lt;/li&gt;</v>
      </c>
    </row>
    <row r="84" spans="1:3" x14ac:dyDescent="0.2">
      <c r="A84" t="s">
        <v>140</v>
      </c>
      <c r="B84" t="str">
        <f t="shared" si="6"/>
        <v>vlookup</v>
      </c>
      <c r="C84" t="str">
        <f t="shared" si="7"/>
        <v>&lt;li&gt;&lt;a href='#vlookup'&gt;VLOOKUP&lt;/a&gt;&lt;/li&gt;</v>
      </c>
    </row>
    <row r="85" spans="1:3" x14ac:dyDescent="0.2">
      <c r="A85" t="s">
        <v>491</v>
      </c>
      <c r="B85" t="str">
        <f t="shared" si="6"/>
        <v>apex_class</v>
      </c>
      <c r="C85" t="str">
        <f t="shared" si="7"/>
        <v>&lt;li&gt;&lt;a href='#apex_class'&gt;APEX CLASS&lt;/a&gt;&lt;/li&gt;</v>
      </c>
    </row>
    <row r="86" spans="1:3" x14ac:dyDescent="0.2">
      <c r="C86" t="str">
        <f>"&lt;/ul&gt;&lt;/div&gt;&lt;/div&gt;"</f>
        <v>&lt;/ul&gt;&lt;/div&gt;&lt;/div&gt;</v>
      </c>
    </row>
    <row r="90" spans="1:3" x14ac:dyDescent="0.2">
      <c r="A90" s="22" t="s">
        <v>75</v>
      </c>
      <c r="B90" s="23" t="s">
        <v>150</v>
      </c>
      <c r="C90" t="str">
        <f>"&lt;div class='v-space'&gt;&lt;/div&gt;&lt;div id='" &amp; B90 &amp;"'&gt;&lt;h2&gt;" &amp;A90&amp; "&lt;/h2&gt;&lt;table&gt;&lt;tbody&gt;"</f>
        <v>&lt;div class='v-space'&gt;&lt;/div&gt;&lt;div id='add'&gt;&lt;h2&gt;+ (Add)&lt;/h2&gt;&lt;table&gt;&lt;tbody&gt;</v>
      </c>
    </row>
    <row r="91" spans="1:3" x14ac:dyDescent="0.2">
      <c r="A91" s="23" t="s">
        <v>163</v>
      </c>
      <c r="B91" s="23" t="s">
        <v>488</v>
      </c>
      <c r="C91" t="str">
        <f>"&lt;tr&gt;&lt;td class='table-first-column'&gt;" &amp;A91 &amp; "&lt;/td&gt;&lt;td&gt;" &amp; B91 &amp; "&lt;/td&gt;&lt;/tr&gt;"</f>
        <v>&lt;tr&gt;&lt;td class='table-first-column'&gt;Description:&lt;/td&gt;&lt;td&gt;Calculates the sum of two numeric values(NULL values are treated as 0s).&lt;/td&gt;&lt;/tr&gt;</v>
      </c>
    </row>
    <row r="92" spans="1:3" ht="34" x14ac:dyDescent="0.2">
      <c r="A92" s="23" t="s">
        <v>164</v>
      </c>
      <c r="B92" s="24" t="s">
        <v>166</v>
      </c>
      <c r="C92" t="str">
        <f>"&lt;tr&gt;&lt;td class='table-first-column'&gt;" &amp;A92 &amp; "&lt;/td&gt;&lt;td&gt;" &amp; B92 &amp; "&lt;/td&gt;&lt;/tr&gt;"</f>
        <v>&lt;tr&gt;&lt;td class='table-first-column'&gt;Use:&lt;/td&gt;&lt;td&gt;&lt;span class='formula'&gt;value1 + value2&lt;/span&gt; and replace each value with merge fields, expressions, or other numeric values.&lt;/td&gt;&lt;/tr&gt;</v>
      </c>
    </row>
    <row r="93" spans="1:3" ht="68" x14ac:dyDescent="0.2">
      <c r="A93" s="23" t="s">
        <v>165</v>
      </c>
      <c r="B93" s="24" t="s">
        <v>249</v>
      </c>
      <c r="C93" t="str">
        <f>"&lt;tr&gt;&lt;td class='table-first-column'&gt;" &amp;A93 &amp; "&lt;/td&gt;&lt;td&gt;" &amp; B93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94" spans="1:3" x14ac:dyDescent="0.2">
      <c r="B94" s="10"/>
      <c r="C94" s="34" t="s">
        <v>191</v>
      </c>
    </row>
    <row r="95" spans="1:3" x14ac:dyDescent="0.2">
      <c r="B95" s="10"/>
    </row>
    <row r="96" spans="1:3" ht="17" x14ac:dyDescent="0.2">
      <c r="A96" s="25" t="s">
        <v>77</v>
      </c>
      <c r="B96" s="24" t="s">
        <v>167</v>
      </c>
      <c r="C96" t="str">
        <f>"&lt;div class='v-space'&gt;&lt;/div&gt;&lt;div id='" &amp; B96 &amp;"'&gt;&lt;h2&gt;" &amp;A96&amp; "&lt;/h2&gt;&lt;table&gt;&lt;tbody&gt;"</f>
        <v>&lt;div class='v-space'&gt;&lt;/div&gt;&lt;div id='substract'&gt;&lt;h2&gt;- (Subtract)&lt;/h2&gt;&lt;table&gt;&lt;tbody&gt;</v>
      </c>
    </row>
    <row r="97" spans="1:3" x14ac:dyDescent="0.2">
      <c r="A97" s="26" t="s">
        <v>163</v>
      </c>
      <c r="B97" s="27" t="s">
        <v>489</v>
      </c>
      <c r="C97" t="str">
        <f>"&lt;tr&gt;&lt;td class='table-first-column'&gt;" &amp;A97 &amp; "&lt;/td&gt;&lt;td&gt;" &amp; B97 &amp; "&lt;/td&gt;&lt;/tr&gt;"</f>
        <v>&lt;tr&gt;&lt;td class='table-first-column'&gt;Description:&lt;/td&gt;&lt;td&gt;Calculates the difference of two values(NULL values are treated as 0s).&lt;/td&gt;&lt;/tr&gt;</v>
      </c>
    </row>
    <row r="98" spans="1:3" ht="29" x14ac:dyDescent="0.2">
      <c r="A98" s="26" t="s">
        <v>164</v>
      </c>
      <c r="B98" s="28" t="s">
        <v>168</v>
      </c>
      <c r="C98" t="str">
        <f>"&lt;tr&gt;&lt;td class='table-first-column'&gt;" &amp;A98 &amp; "&lt;/td&gt;&lt;td&gt;" &amp; B98 &amp; "&lt;/td&gt;&lt;/tr&gt;"</f>
        <v>&lt;tr&gt;&lt;td class='table-first-column'&gt;Use:&lt;/td&gt;&lt;td&gt;&lt;span class='formula'&gt;value1 - value2&lt;/span&gt; and replace each value with merge fields, expressions, or other numeric values.&lt;/td&gt;&lt;/tr&gt;</v>
      </c>
    </row>
    <row r="99" spans="1:3" ht="45" x14ac:dyDescent="0.2">
      <c r="A99" s="26" t="s">
        <v>165</v>
      </c>
      <c r="B99" s="28" t="s">
        <v>248</v>
      </c>
      <c r="C99" t="str">
        <f>"&lt;tr&gt;&lt;td class='table-first-column'&gt;" &amp;A99 &amp; "&lt;/td&gt;&lt;td&gt;" &amp; B99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100" spans="1:3" x14ac:dyDescent="0.2">
      <c r="A100" s="21"/>
      <c r="B100" s="33"/>
      <c r="C100" s="34" t="s">
        <v>191</v>
      </c>
    </row>
    <row r="102" spans="1:3" x14ac:dyDescent="0.2">
      <c r="A102" s="23" t="s">
        <v>79</v>
      </c>
      <c r="B102" s="23" t="s">
        <v>151</v>
      </c>
      <c r="C102" t="str">
        <f>"&lt;div class='v-space'&gt;&lt;/div&gt;&lt;div id='" &amp; B102 &amp;"'&gt;&lt;h2&gt;" &amp;A102&amp; "&lt;/h2&gt;&lt;table&gt;&lt;tbody&gt;"</f>
        <v>&lt;div class='v-space'&gt;&lt;/div&gt;&lt;div id='multiply'&gt;&lt;h2&gt;* (Multiply)&lt;/h2&gt;&lt;table&gt;&lt;tbody&gt;</v>
      </c>
    </row>
    <row r="103" spans="1:3" x14ac:dyDescent="0.2">
      <c r="A103" s="26" t="s">
        <v>163</v>
      </c>
      <c r="B103" s="27" t="s">
        <v>490</v>
      </c>
      <c r="C103" t="str">
        <f>"&lt;tr&gt;&lt;td class='table-first-column'&gt;" &amp;A103 &amp; "&lt;/td&gt;&lt;td&gt;" &amp; B103 &amp; "&lt;/td&gt;&lt;/tr&gt;"</f>
        <v>&lt;tr&gt;&lt;td class='table-first-column'&gt;Description:&lt;/td&gt;&lt;td&gt;Multiplies its values(NULL values are treated as 0s).&lt;/td&gt;&lt;/tr&gt;</v>
      </c>
    </row>
    <row r="104" spans="1:3" ht="29" x14ac:dyDescent="0.2">
      <c r="A104" s="26" t="s">
        <v>164</v>
      </c>
      <c r="B104" s="28" t="s">
        <v>169</v>
      </c>
      <c r="C104" t="str">
        <f>"&lt;tr&gt;&lt;td class='table-first-column'&gt;" &amp;A104 &amp; "&lt;/td&gt;&lt;td&gt;" &amp; B104 &amp; "&lt;/td&gt;&lt;/tr&gt;"</f>
        <v>&lt;tr&gt;&lt;td class='table-first-column'&gt;Use:&lt;/td&gt;&lt;td&gt;&lt;span class='formula'&gt;value1 * value2&lt;/span&gt; and replace each value with merge fields, expressions, or other numeric values.&lt;/td&gt;&lt;/tr&gt;</v>
      </c>
    </row>
    <row r="105" spans="1:3" ht="74" customHeight="1" x14ac:dyDescent="0.2">
      <c r="A105" s="26" t="s">
        <v>165</v>
      </c>
      <c r="B105" s="28" t="s">
        <v>247</v>
      </c>
      <c r="C105" t="str">
        <f>"&lt;tr&gt;&lt;td class='table-first-column'&gt;" &amp;A105 &amp; "&lt;/td&gt;&lt;td&gt;" &amp; B105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106" spans="1:3" x14ac:dyDescent="0.2">
      <c r="C106" s="34" t="s">
        <v>191</v>
      </c>
    </row>
    <row r="108" spans="1:3" x14ac:dyDescent="0.2">
      <c r="A108" s="23" t="s">
        <v>81</v>
      </c>
      <c r="B108" s="23" t="s">
        <v>152</v>
      </c>
      <c r="C108" t="str">
        <f>"&lt;div class='v-space'&gt;&lt;/div&gt;&lt;div id='" &amp; B108 &amp;"'&gt;&lt;h2&gt;" &amp;A108&amp; "&lt;/h2&gt;&lt;table&gt;&lt;tbody&gt;"</f>
        <v>&lt;div class='v-space'&gt;&lt;/div&gt;&lt;div id='divide'&gt;&lt;h2&gt;/ (Divide)&lt;/h2&gt;&lt;table&gt;&lt;tbody&gt;</v>
      </c>
    </row>
    <row r="109" spans="1:3" x14ac:dyDescent="0.2">
      <c r="A109" s="26" t="s">
        <v>163</v>
      </c>
      <c r="B109" s="27" t="s">
        <v>487</v>
      </c>
      <c r="C109" t="str">
        <f>"&lt;tr&gt;&lt;td class='table-first-column'&gt;" &amp;A109 &amp; "&lt;/td&gt;&lt;td&gt;" &amp; B109 &amp; "&lt;/td&gt;&lt;/tr&gt;"</f>
        <v>&lt;tr&gt;&lt;td class='table-first-column'&gt;Description:&lt;/td&gt;&lt;td&gt;Divides its values(If the numerator is NULL, it is treated as 0) .&lt;/td&gt;&lt;/tr&gt;</v>
      </c>
    </row>
    <row r="110" spans="1:3" ht="29" x14ac:dyDescent="0.2">
      <c r="A110" s="26" t="s">
        <v>164</v>
      </c>
      <c r="B110" s="28" t="s">
        <v>170</v>
      </c>
      <c r="C110" t="str">
        <f>"&lt;tr&gt;&lt;td class='table-first-column'&gt;" &amp;A110 &amp; "&lt;/td&gt;&lt;td&gt;" &amp; B110 &amp; "&lt;/td&gt;&lt;/tr&gt;"</f>
        <v>&lt;tr&gt;&lt;td class='table-first-column'&gt;Use:&lt;/td&gt;&lt;td&gt;&lt;span class='formula'&gt;value1 / value2&lt;/span&gt; and replace each value with merge fields, expressions, or other numeric values.&lt;/td&gt;&lt;/tr&gt;</v>
      </c>
    </row>
    <row r="111" spans="1:3" ht="45" x14ac:dyDescent="0.2">
      <c r="A111" s="26" t="s">
        <v>165</v>
      </c>
      <c r="B111" s="28" t="s">
        <v>246</v>
      </c>
      <c r="C111" t="str">
        <f>"&lt;tr&gt;&lt;td class='table-first-column'&gt;" &amp;A111 &amp; "&lt;/td&gt;&lt;td&gt;" &amp; B111 &amp; "&lt;/td&gt;&lt;/tr&gt;"</f>
        <v>&lt;tr&gt;&lt;td class='table-first-column'&gt;Example:&lt;/td&gt;&lt;td&gt;&lt;span class='formula'&gt;AnnualRevenue/ NumberOfEmployees&lt;/span&gt;&lt;div class='v-space-s'&gt;&lt;/div&gt;This formula calculates the revenue amount per employee using a currency field.&lt;/td&gt;&lt;/tr&gt;</v>
      </c>
    </row>
    <row r="112" spans="1:3" x14ac:dyDescent="0.2">
      <c r="C112" s="34" t="s">
        <v>191</v>
      </c>
    </row>
    <row r="113" spans="1:3" x14ac:dyDescent="0.2">
      <c r="C113" s="34"/>
    </row>
    <row r="114" spans="1:3" x14ac:dyDescent="0.2">
      <c r="A114" s="23" t="s">
        <v>83</v>
      </c>
      <c r="B114" s="23" t="s">
        <v>153</v>
      </c>
      <c r="C114" t="str">
        <f>"&lt;div class='v-space'&gt;&lt;/div&gt;&lt;div id='" &amp; B114 &amp;"'&gt;&lt;h2&gt;" &amp;A114&amp; "&lt;/h2&gt;&lt;table&gt;&lt;tbody&gt;"</f>
        <v>&lt;div class='v-space'&gt;&lt;/div&gt;&lt;div id='parenthesis'&gt;&lt;h2&gt;() (Open Parenthesis and Close Parenthesis)&lt;/h2&gt;&lt;table&gt;&lt;tbody&gt;</v>
      </c>
    </row>
    <row r="115" spans="1:3" ht="28" x14ac:dyDescent="0.2">
      <c r="A115" s="26" t="s">
        <v>163</v>
      </c>
      <c r="B115" s="27" t="s">
        <v>84</v>
      </c>
      <c r="C115" t="str">
        <f>"&lt;tr&gt;&lt;td class='table-first-column'&gt;" &amp;A115 &amp; "&lt;/td&gt;&lt;td&gt;" &amp; B115 &amp; "&lt;/td&gt;&lt;/tr&gt;"</f>
        <v>&lt;tr&gt;&lt;td class='table-first-column'&gt;Description:&lt;/td&gt;&lt;td&gt;Specifies that the expressions within the open parenthesis and close parenthesis are evaluated first. All other expressions are evaluated using standard operator precedence.&lt;/td&gt;&lt;/tr&gt;</v>
      </c>
    </row>
    <row r="116" spans="1:3" ht="28" x14ac:dyDescent="0.2">
      <c r="A116" s="26" t="s">
        <v>164</v>
      </c>
      <c r="B116" s="29" t="s">
        <v>172</v>
      </c>
      <c r="C116" t="str">
        <f>"&lt;tr&gt;&lt;td class='table-first-column'&gt;" &amp;A116 &amp; "&lt;/td&gt;&lt;td&gt;" &amp; B116 &amp; "&lt;/td&gt;&lt;/tr&gt;"</f>
        <v>&lt;tr&gt;&lt;td class='table-first-column'&gt;Use:&lt;/td&gt;&lt;td&gt;&lt;span class='formula'&gt;(expression1) expression2…&lt;/span&gt; and replace each expression with merge fields, expressions, or other numeric values.&lt;/td&gt;&lt;/tr&gt;</v>
      </c>
    </row>
    <row r="117" spans="1:3" ht="44" x14ac:dyDescent="0.2">
      <c r="A117" s="26" t="s">
        <v>165</v>
      </c>
      <c r="B117" s="28" t="s">
        <v>171</v>
      </c>
      <c r="C117" t="str">
        <f>"&lt;tr&gt;&lt;td class='table-first-column'&gt;" &amp;A117 &amp; "&lt;/td&gt;&lt;td&gt;" &amp; B117 &amp; "&lt;/td&gt;&lt;/tr&gt;"</f>
        <v>&lt;tr&gt;&lt;td class='table-first-column'&gt;Example:&lt;/td&gt;&lt;td&gt;&lt;span class='formula'&gt;(Unit_Value__c - Old_Value__c) / New_Value__c&lt;/span&gt; calculates the difference between the old value and new value divided by the new value.&lt;/td&gt;&lt;/tr&gt;</v>
      </c>
    </row>
    <row r="118" spans="1:3" x14ac:dyDescent="0.2">
      <c r="C118" s="34" t="s">
        <v>191</v>
      </c>
    </row>
    <row r="119" spans="1:3" x14ac:dyDescent="0.2">
      <c r="C119" s="34"/>
    </row>
    <row r="120" spans="1:3" x14ac:dyDescent="0.2">
      <c r="A120" s="22" t="s">
        <v>85</v>
      </c>
      <c r="B120" s="23" t="s">
        <v>154</v>
      </c>
      <c r="C120" t="str">
        <f>"&lt;div class='v-space'&gt;&lt;/div&gt;&lt;div id='" &amp; B120 &amp;"'&gt;&lt;h2&gt;" &amp;A120&amp; "&lt;/h2&gt;&lt;table&gt;&lt;tbody&gt;"</f>
        <v>&lt;div class='v-space'&gt;&lt;/div&gt;&lt;div id='equal'&gt;&lt;h2&gt;== (Equal)&lt;/h2&gt;&lt;table&gt;&lt;tbody&gt;</v>
      </c>
    </row>
    <row r="121" spans="1:3" x14ac:dyDescent="0.2">
      <c r="A121" s="26" t="s">
        <v>163</v>
      </c>
      <c r="B121" s="27" t="s">
        <v>173</v>
      </c>
      <c r="C121" t="str">
        <f>"&lt;tr&gt;&lt;td class='table-first-column'&gt;" &amp;A121 &amp; "&lt;/td&gt;&lt;td&gt;" &amp; B121 &amp; "&lt;/td&gt;&lt;/tr&gt;"</f>
        <v>&lt;tr&gt;&lt;td class='table-first-column'&gt;Description:&lt;/td&gt;&lt;td&gt;Evaluates if two values are equivalent. &lt;/td&gt;&lt;/tr&gt;</v>
      </c>
    </row>
    <row r="122" spans="1:3" ht="28" x14ac:dyDescent="0.2">
      <c r="A122" s="26" t="s">
        <v>164</v>
      </c>
      <c r="B122" s="29" t="s">
        <v>174</v>
      </c>
      <c r="C122" t="str">
        <f>"&lt;tr&gt;&lt;td class='table-first-column'&gt;" &amp;A122 &amp; "&lt;/td&gt;&lt;td&gt;" &amp; B122 &amp; "&lt;/td&gt;&lt;/tr&gt;"</f>
        <v>&lt;tr&gt;&lt;td class='table-first-column'&gt;Use:&lt;/td&gt;&lt;td&gt;&lt;span class='formula'&gt;expression1 == expression2&lt;/span&gt;, and replace each expression with merge fields, expressions, or other values.&lt;/td&gt;&lt;/tr&gt;</v>
      </c>
    </row>
    <row r="123" spans="1:3" ht="42" x14ac:dyDescent="0.2">
      <c r="A123" s="26" t="s">
        <v>165</v>
      </c>
      <c r="B123" s="30" t="s">
        <v>250</v>
      </c>
      <c r="C123" t="str">
        <f>"&lt;tr&gt;&lt;td class='table-first-column'&gt;" &amp;A123 &amp; "&lt;/td&gt;&lt;td&gt;" &amp; B123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24" spans="1:3" x14ac:dyDescent="0.2">
      <c r="C124" s="34" t="s">
        <v>191</v>
      </c>
    </row>
    <row r="125" spans="1:3" x14ac:dyDescent="0.2">
      <c r="C125" s="34"/>
    </row>
    <row r="126" spans="1:3" x14ac:dyDescent="0.2">
      <c r="A126" s="23" t="s">
        <v>87</v>
      </c>
      <c r="B126" s="23" t="s">
        <v>155</v>
      </c>
      <c r="C126" t="str">
        <f>"&lt;div class='v-space'&gt;&lt;/div&gt;&lt;div id='" &amp; B126 &amp;"'&gt;&lt;h2&gt;" &amp;A126&amp; "&lt;/h2&gt;&lt;table&gt;&lt;tbody&gt;"</f>
        <v>&lt;div class='v-space'&gt;&lt;/div&gt;&lt;div id='not_equal'&gt;&lt;h2&gt;!= (Not Equal)&lt;/h2&gt;&lt;table&gt;&lt;tbody&gt;</v>
      </c>
    </row>
    <row r="127" spans="1:3" x14ac:dyDescent="0.2">
      <c r="A127" s="26" t="s">
        <v>163</v>
      </c>
      <c r="B127" s="27" t="s">
        <v>88</v>
      </c>
      <c r="C127" t="str">
        <f>"&lt;tr&gt;&lt;td class='table-first-column'&gt;" &amp;A127 &amp; "&lt;/td&gt;&lt;td&gt;" &amp; B127 &amp; "&lt;/td&gt;&lt;/tr&gt;"</f>
        <v>&lt;tr&gt;&lt;td class='table-first-column'&gt;Description:&lt;/td&gt;&lt;td&gt;Evaluates if two values aren’t equivalent.&lt;/td&gt;&lt;/tr&gt;</v>
      </c>
    </row>
    <row r="128" spans="1:3" ht="68" customHeight="1" x14ac:dyDescent="0.2">
      <c r="A128" s="26" t="s">
        <v>164</v>
      </c>
      <c r="B128" s="29" t="s">
        <v>175</v>
      </c>
      <c r="C128" t="str">
        <f>"&lt;tr&gt;&lt;td class='table-first-column'&gt;" &amp;A128 &amp; "&lt;/td&gt;&lt;td&gt;" &amp; B128 &amp; "&lt;/td&gt;&lt;/tr&gt;"</f>
        <v>&lt;tr&gt;&lt;td class='table-first-column'&gt;Use:&lt;/td&gt;&lt;td&gt;&lt;span class='formula'&gt;expression1 != expression2&lt;/span&gt;, and replace each &lt;span class='formula'&gt;expression&lt;/span&gt; with merge fields, expressions, or other values.&lt;/td&gt;&lt;/tr&gt;</v>
      </c>
    </row>
    <row r="129" spans="1:3" ht="113" customHeight="1" x14ac:dyDescent="0.2">
      <c r="A129" s="26" t="s">
        <v>165</v>
      </c>
      <c r="B129" s="28" t="s">
        <v>245</v>
      </c>
      <c r="C129" t="str">
        <f>"&lt;tr&gt;&lt;td class='table-first-column'&gt;" &amp;A129 &amp; "&lt;/td&gt;&lt;td&gt;" &amp; B129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30" spans="1:3" x14ac:dyDescent="0.2">
      <c r="C130" s="34" t="s">
        <v>191</v>
      </c>
    </row>
    <row r="131" spans="1:3" x14ac:dyDescent="0.2">
      <c r="C131" s="34"/>
    </row>
    <row r="132" spans="1:3" x14ac:dyDescent="0.2">
      <c r="A132" s="23" t="s">
        <v>144</v>
      </c>
      <c r="B132" s="23" t="s">
        <v>156</v>
      </c>
      <c r="C132" t="str">
        <f>"&lt;div class='v-space'&gt;&lt;/div&gt;&lt;div id='" &amp; B132 &amp;"'&gt;&lt;h2&gt;" &amp;A132&amp; "&lt;/h2&gt;&lt;table&gt;&lt;tbody&gt;"</f>
        <v>&lt;div class='v-space'&gt;&lt;/div&gt;&lt;div id='less_than'&gt;&lt;h2&gt;&lt; (Less Than)&lt;/h2&gt;&lt;table&gt;&lt;tbody&gt;</v>
      </c>
    </row>
    <row r="133" spans="1:3" x14ac:dyDescent="0.2">
      <c r="A133" s="26" t="s">
        <v>163</v>
      </c>
      <c r="B133" s="27" t="s">
        <v>89</v>
      </c>
      <c r="C133" t="str">
        <f>"&lt;tr&gt;&lt;td class='table-first-column'&gt;" &amp;A133 &amp; "&lt;/td&gt;&lt;td&gt;" &amp; B133 &amp; "&lt;/td&gt;&lt;/tr&gt;"</f>
        <v>&lt;tr&gt;&lt;td class='table-first-column'&gt;Description:&lt;/td&gt;&lt;td&gt;Evaluates if a value is less than the value that follows this symbol.&lt;/td&gt;&lt;/tr&gt;</v>
      </c>
    </row>
    <row r="134" spans="1:3" ht="78" customHeight="1" x14ac:dyDescent="0.2">
      <c r="A134" s="26" t="s">
        <v>164</v>
      </c>
      <c r="B134" s="29" t="s">
        <v>177</v>
      </c>
      <c r="C134" t="str">
        <f>"&lt;tr&gt;&lt;td class='table-first-column'&gt;" &amp;A134 &amp; "&lt;/td&gt;&lt;td&gt;" &amp; B134 &amp; "&lt;/td&gt;&lt;/tr&gt;"</f>
        <v>&lt;tr&gt;&lt;td class='table-first-column'&gt;Use:&lt;/td&gt;&lt;td&gt;&lt;span class='formula'&gt;value1 &lt; value2&lt;/span&gt; and replace each &lt;span class='formula'&gt;value&lt;/span&gt; with merge fields, expressions, or other numeric, text, date, datetime values.&lt;/td&gt;&lt;/tr&gt;</v>
      </c>
    </row>
    <row r="135" spans="1:3" ht="29" x14ac:dyDescent="0.2">
      <c r="A135" s="26" t="s">
        <v>165</v>
      </c>
      <c r="B135" s="28" t="s">
        <v>176</v>
      </c>
      <c r="C135" t="str">
        <f>"&lt;tr&gt;&lt;td class='table-first-column'&gt;" &amp;A135 &amp; "&lt;/td&gt;&lt;td&gt;" &amp; B135 &amp; "&lt;/td&gt;&lt;/tr&gt;"</f>
        <v>&lt;tr&gt;&lt;td class='table-first-column'&gt;Example:&lt;/td&gt;&lt;td&gt;&lt;span class='formula'&gt;IF(AnnualRevenue &lt; 1000000, 1, 2)&lt;/span&gt; assigns the value 1 with revenues less than one million and the value 2 to revenues greater than one million.&lt;/td&gt;&lt;/tr&gt;</v>
      </c>
    </row>
    <row r="136" spans="1:3" x14ac:dyDescent="0.2">
      <c r="C136" s="34" t="s">
        <v>191</v>
      </c>
    </row>
    <row r="137" spans="1:3" x14ac:dyDescent="0.2">
      <c r="C137" s="34"/>
    </row>
    <row r="138" spans="1:3" x14ac:dyDescent="0.2">
      <c r="A138" s="23" t="s">
        <v>145</v>
      </c>
      <c r="B138" s="23" t="s">
        <v>157</v>
      </c>
      <c r="C138" t="str">
        <f>"&lt;div class='v-space'&gt;&lt;/div&gt;&lt;div id='" &amp; B138 &amp;"'&gt;&lt;h2&gt;" &amp;A138&amp; "&lt;/h2&gt;&lt;table&gt;&lt;tbody&gt;"</f>
        <v>&lt;div class='v-space'&gt;&lt;/div&gt;&lt;div id='greater_than'&gt;&lt;h2&gt;&gt; (Greater Than)&lt;/h2&gt;&lt;table&gt;&lt;tbody&gt;</v>
      </c>
    </row>
    <row r="139" spans="1:3" x14ac:dyDescent="0.2">
      <c r="A139" s="26" t="s">
        <v>163</v>
      </c>
      <c r="B139" s="27" t="s">
        <v>90</v>
      </c>
      <c r="C139" t="str">
        <f>"&lt;tr&gt;&lt;td class='table-first-column'&gt;" &amp;A139 &amp; "&lt;/td&gt;&lt;td&gt;" &amp; B139 &amp; "&lt;/td&gt;&lt;/tr&gt;"</f>
        <v>&lt;tr&gt;&lt;td class='table-first-column'&gt;Description:&lt;/td&gt;&lt;td&gt;Evaluates if a value is greater than the value that follows this symbol.&lt;/td&gt;&lt;/tr&gt;</v>
      </c>
    </row>
    <row r="140" spans="1:3" ht="28" x14ac:dyDescent="0.2">
      <c r="A140" s="26" t="s">
        <v>164</v>
      </c>
      <c r="B140" s="29" t="s">
        <v>178</v>
      </c>
      <c r="C140" t="str">
        <f>"&lt;tr&gt;&lt;td class='table-first-column'&gt;" &amp;A140 &amp; "&lt;/td&gt;&lt;td&gt;" &amp; B140 &amp; "&lt;/td&gt;&lt;/tr&gt;"</f>
        <v>&lt;tr&gt;&lt;td class='table-first-column'&gt;Use:&lt;/td&gt;&lt;td&gt;&lt;span class='formula'&gt;value1 &gt; value2&lt;/span&gt; and replace each value with merge fields, expressions, or other numeric, text, date, datetime values.&lt;/td&gt;&lt;/tr&gt;</v>
      </c>
    </row>
    <row r="141" spans="1:3" ht="44" x14ac:dyDescent="0.2">
      <c r="A141" s="26" t="s">
        <v>165</v>
      </c>
      <c r="B141" s="28" t="s">
        <v>179</v>
      </c>
      <c r="C141" t="str">
        <f>"&lt;tr&gt;&lt;td class='table-first-column'&gt;" &amp;A141 &amp; "&lt;/td&gt;&lt;td&gt;" &amp; B141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42" spans="1:3" x14ac:dyDescent="0.2">
      <c r="C142" s="34" t="s">
        <v>191</v>
      </c>
    </row>
    <row r="144" spans="1:3" x14ac:dyDescent="0.2">
      <c r="A144" s="23" t="s">
        <v>146</v>
      </c>
      <c r="B144" s="23" t="s">
        <v>158</v>
      </c>
      <c r="C144" t="str">
        <f>"&lt;div class='v-space'&gt;&lt;/div&gt;&lt;div id='" &amp; B144 &amp;"'&gt;&lt;h2&gt;" &amp;A144&amp; "&lt;/h2&gt;&lt;table&gt;&lt;tbody&gt;"</f>
        <v>&lt;div class='v-space'&gt;&lt;/div&gt;&lt;div id='less_than_or_equal'&gt;&lt;h2&gt;&lt;= (Less Than or Equal)&lt;/h2&gt;&lt;table&gt;&lt;tbody&gt;</v>
      </c>
    </row>
    <row r="145" spans="1:3" x14ac:dyDescent="0.2">
      <c r="A145" s="26" t="s">
        <v>163</v>
      </c>
      <c r="B145" s="27" t="s">
        <v>91</v>
      </c>
      <c r="C145" t="str">
        <f>"&lt;tr&gt;&lt;td class='table-first-column'&gt;" &amp;A145 &amp; "&lt;/td&gt;&lt;td&gt;" &amp; B145 &amp; "&lt;/td&gt;&lt;/tr&gt;"</f>
        <v>&lt;tr&gt;&lt;td class='table-first-column'&gt;Description:&lt;/td&gt;&lt;td&gt;Evaluates if a value is less than or equal to the value that follows this symbol.&lt;/td&gt;&lt;/tr&gt;</v>
      </c>
    </row>
    <row r="146" spans="1:3" ht="43" customHeight="1" x14ac:dyDescent="0.2">
      <c r="A146" s="26" t="s">
        <v>164</v>
      </c>
      <c r="B146" s="29" t="s">
        <v>180</v>
      </c>
      <c r="C146" t="str">
        <f>"&lt;tr&gt;&lt;td class='table-first-column'&gt;" &amp;A146 &amp; "&lt;/td&gt;&lt;td&gt;" &amp; B146 &amp; "&lt;/td&gt;&lt;/tr&gt;"</f>
        <v>&lt;tr&gt;&lt;td class='table-first-column'&gt;Use:&lt;/td&gt;&lt;td&gt;&lt;span class='formula'&gt;value1 &lt;= value2&lt;/span&gt; and replace each &lt;span class='formula'&gt;value&lt;/span&gt; with merge fields, expressions, or other numeric, text, date, datetime values.&lt;/td&gt;&lt;/tr&gt;</v>
      </c>
    </row>
    <row r="147" spans="1:3" ht="67" customHeight="1" x14ac:dyDescent="0.2">
      <c r="A147" s="26" t="s">
        <v>165</v>
      </c>
      <c r="B147" s="28" t="s">
        <v>181</v>
      </c>
      <c r="C147" t="str">
        <f>"&lt;tr&gt;&lt;td class='table-first-column'&gt;" &amp;A147 &amp; "&lt;/td&gt;&lt;td&gt;" &amp; B147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48" spans="1:3" x14ac:dyDescent="0.2">
      <c r="C148" s="34" t="s">
        <v>191</v>
      </c>
    </row>
    <row r="150" spans="1:3" ht="44" customHeight="1" x14ac:dyDescent="0.2">
      <c r="A150" s="23" t="s">
        <v>236</v>
      </c>
      <c r="B150" s="23" t="s">
        <v>159</v>
      </c>
      <c r="C150" t="str">
        <f>"&lt;div class='v-space'&gt;&lt;/div&gt;&lt;div id='" &amp; B150 &amp;"'&gt;&lt;h2&gt;" &amp;A150&amp; "&lt;/h2&gt;&lt;table&gt;&lt;tbody&gt;"</f>
        <v>&lt;div class='v-space'&gt;&lt;/div&gt;&lt;div id='greater_than_or_equal'&gt;&lt;h2&gt;&gt;= (Greater Than or Equal)&lt;/h2&gt;&lt;table&gt;&lt;tbody&gt;</v>
      </c>
    </row>
    <row r="151" spans="1:3" x14ac:dyDescent="0.2">
      <c r="A151" s="26" t="s">
        <v>163</v>
      </c>
      <c r="B151" s="27" t="s">
        <v>92</v>
      </c>
      <c r="C151" t="str">
        <f>"&lt;tr&gt;&lt;td class='table-first-column'&gt;" &amp;A151 &amp; "&lt;/td&gt;&lt;td&gt;" &amp; B151 &amp; "&lt;/td&gt;&lt;/tr&gt;"</f>
        <v>&lt;tr&gt;&lt;td class='table-first-column'&gt;Description:&lt;/td&gt;&lt;td&gt;Evaluates if a value is greater than or equal to the value that follows this symbol.&lt;/td&gt;&lt;/tr&gt;</v>
      </c>
    </row>
    <row r="152" spans="1:3" ht="29" x14ac:dyDescent="0.2">
      <c r="A152" s="26" t="s">
        <v>164</v>
      </c>
      <c r="B152" s="29" t="s">
        <v>183</v>
      </c>
      <c r="C152" t="str">
        <f>"&lt;tr&gt;&lt;td class='table-first-column'&gt;" &amp;A152 &amp; "&lt;/td&gt;&lt;td&gt;" &amp; B152 &amp; "&lt;/td&gt;&lt;/tr&gt;"</f>
        <v>&lt;tr&gt;&lt;td class='table-first-column'&gt;Use:&lt;/td&gt;&lt;td&gt;&lt;span class='formula'&gt;value1 &gt;= value2&lt;/span&gt; and replace each &lt;span class='formula'&gt;value&lt;/span&gt; with merge fields, expressions, or other numeric, text, date, datetime values.&lt;/td&gt;&lt;/tr&gt;</v>
      </c>
    </row>
    <row r="153" spans="1:3" ht="44" x14ac:dyDescent="0.2">
      <c r="A153" s="26" t="s">
        <v>165</v>
      </c>
      <c r="B153" s="28" t="s">
        <v>182</v>
      </c>
      <c r="C153" t="str">
        <f>"&lt;tr&gt;&lt;td class='table-first-column'&gt;" &amp;A153 &amp; "&lt;/td&gt;&lt;td&gt;" &amp; B153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54" spans="1:3" x14ac:dyDescent="0.2">
      <c r="C154" s="34" t="s">
        <v>191</v>
      </c>
    </row>
    <row r="156" spans="1:3" x14ac:dyDescent="0.2">
      <c r="A156" s="23" t="s">
        <v>147</v>
      </c>
      <c r="B156" s="23" t="s">
        <v>235</v>
      </c>
      <c r="C156" t="str">
        <f>"&lt;div class='v-space'&gt;&lt;/div&gt;&lt;div id='" &amp; B156 &amp;"'&gt;&lt;h2&gt;" &amp;A156&amp; "&lt;/h2&gt;&lt;table&gt;&lt;tbody&gt;"</f>
        <v>&lt;div class='v-space'&gt;&lt;/div&gt;&lt;div id='and_s'&gt;&lt;h2&gt;&amp;&amp; (AND)&lt;/h2&gt;&lt;table&gt;&lt;tbody&gt;</v>
      </c>
    </row>
    <row r="157" spans="1:3" ht="28" x14ac:dyDescent="0.2">
      <c r="A157" s="26" t="s">
        <v>163</v>
      </c>
      <c r="B157" s="27" t="s">
        <v>93</v>
      </c>
      <c r="C157" t="str">
        <f>"&lt;tr&gt;&lt;td class='table-first-column'&gt;" &amp;A157 &amp; "&lt;/td&gt;&lt;td&gt;" &amp; B157 &amp; "&lt;/td&gt;&lt;/tr&gt;"</f>
        <v>&lt;tr&gt;&lt;td class='table-first-column'&gt;Description:&lt;/td&gt;&lt;td&gt;Evaluates if two values or expressions are both true. Use this operator as an alternative to the logical function AND.&lt;/td&gt;&lt;/tr&gt;</v>
      </c>
    </row>
    <row r="158" spans="1:3" ht="70" customHeight="1" x14ac:dyDescent="0.2">
      <c r="A158" s="26" t="s">
        <v>164</v>
      </c>
      <c r="B158" s="28" t="s">
        <v>192</v>
      </c>
      <c r="C158" t="str">
        <f>"&lt;tr&gt;&lt;td class='table-first-column'&gt;" &amp;A158 &amp; "&lt;/td&gt;&lt;td&gt;" &amp; B158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59" spans="1:3" ht="69" customHeight="1" x14ac:dyDescent="0.2">
      <c r="A159" s="26" t="s">
        <v>165</v>
      </c>
      <c r="B159" s="28" t="s">
        <v>244</v>
      </c>
      <c r="C159" t="str">
        <f>"&lt;tr&gt;&lt;td class='table-first-column'&gt;" &amp;A159 &amp; "&lt;/td&gt;&lt;td&gt;" &amp; B159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60" spans="1:3" x14ac:dyDescent="0.2">
      <c r="C160" s="34" t="s">
        <v>191</v>
      </c>
    </row>
    <row r="163" spans="1:3" x14ac:dyDescent="0.2">
      <c r="A163" s="23" t="s">
        <v>94</v>
      </c>
      <c r="B163" s="23" t="s">
        <v>234</v>
      </c>
      <c r="C163" t="str">
        <f>"&lt;div class='v-space'&gt;&lt;/div&gt;&lt;div id='" &amp; B163 &amp;"'&gt;&lt;h2&gt;" &amp;A163&amp; "&lt;/h2&gt;&lt;table&gt;&lt;tbody&gt;"</f>
        <v>&lt;div class='v-space'&gt;&lt;/div&gt;&lt;div id='or_s'&gt;&lt;h2&gt;|| (OR)&lt;/h2&gt;&lt;table&gt;&lt;tbody&gt;</v>
      </c>
    </row>
    <row r="164" spans="1:3" ht="28" x14ac:dyDescent="0.2">
      <c r="A164" s="26" t="s">
        <v>163</v>
      </c>
      <c r="B164" s="27" t="s">
        <v>95</v>
      </c>
      <c r="C164" t="str">
        <f>"&lt;tr&gt;&lt;td class='table-first-column'&gt;" &amp;A164 &amp; "&lt;/td&gt;&lt;td&gt;" &amp; B164 &amp; "&lt;/td&gt;&lt;/tr&gt;"</f>
        <v>&lt;tr&gt;&lt;td class='table-first-column'&gt;Description:&lt;/td&gt;&lt;td&gt;Evaluates if at least one of multiple values or expressions is true. Use this operator as an alternative to the logical function OR.&lt;/td&gt;&lt;/tr&gt;</v>
      </c>
    </row>
    <row r="165" spans="1:3" ht="29" x14ac:dyDescent="0.2">
      <c r="A165" s="26" t="s">
        <v>164</v>
      </c>
      <c r="B165" s="28" t="s">
        <v>184</v>
      </c>
      <c r="C165" t="str">
        <f>"&lt;tr&gt;&lt;td class='table-first-column'&gt;" &amp;A165 &amp; "&lt;/td&gt;&lt;td&gt;" &amp; B165 &amp; "&lt;/td&gt;&lt;/tr&gt;"</f>
        <v>&lt;tr&gt;&lt;td class='table-first-column'&gt;Use:&lt;/td&gt;&lt;td&gt;&lt;span class='formula'&gt;(logical1) || (logical2)&lt;/span&gt; and replace any number of logical references with the values or expressions you want evaluated.&lt;/td&gt;&lt;/tr&gt;</v>
      </c>
    </row>
    <row r="166" spans="1:3" ht="76" customHeight="1" x14ac:dyDescent="0.2">
      <c r="A166" s="26" t="s">
        <v>165</v>
      </c>
      <c r="B166" s="28" t="s">
        <v>243</v>
      </c>
      <c r="C166" t="str">
        <f>"&lt;tr&gt;&lt;td class='table-first-column'&gt;" &amp;A166 &amp; "&lt;/td&gt;&lt;td&gt;" &amp; B166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67" spans="1:3" x14ac:dyDescent="0.2">
      <c r="C167" s="34" t="s">
        <v>191</v>
      </c>
    </row>
    <row r="168" spans="1:3" x14ac:dyDescent="0.2">
      <c r="A168" s="23"/>
      <c r="B168" s="23"/>
    </row>
    <row r="169" spans="1:3" x14ac:dyDescent="0.2">
      <c r="A169" s="23" t="s">
        <v>148</v>
      </c>
      <c r="B169" s="23" t="s">
        <v>162</v>
      </c>
      <c r="C169" t="str">
        <f>"&lt;div class='v-space'&gt;&lt;/div&gt;&lt;div id='" &amp; B169 &amp;"'&gt;&lt;h2&gt;" &amp;A169&amp; "&lt;/h2&gt;&lt;table&gt;&lt;tbody&gt;"</f>
        <v>&lt;div class='v-space'&gt;&lt;/div&gt;&lt;div id='concatenate'&gt;&lt;h2&gt;&amp; (Concatenate)&lt;/h2&gt;&lt;table&gt;&lt;tbody&gt;</v>
      </c>
    </row>
    <row r="170" spans="1:3" x14ac:dyDescent="0.2">
      <c r="A170" s="26" t="s">
        <v>163</v>
      </c>
      <c r="B170" s="27" t="s">
        <v>101</v>
      </c>
      <c r="C170" t="str">
        <f>"&lt;tr&gt;&lt;td class='table-first-column'&gt;" &amp;A170 &amp; "&lt;/td&gt;&lt;td&gt;" &amp; B170 &amp; "&lt;/td&gt;&lt;/tr&gt;"</f>
        <v>&lt;tr&gt;&lt;td class='table-first-column'&gt;Description:&lt;/td&gt;&lt;td&gt;Connects two or more strings.&lt;/td&gt;&lt;/tr&gt;</v>
      </c>
    </row>
    <row r="171" spans="1:3" ht="28" x14ac:dyDescent="0.2">
      <c r="A171" s="26" t="s">
        <v>164</v>
      </c>
      <c r="B171" s="29" t="s">
        <v>193</v>
      </c>
      <c r="C171" t="str">
        <f>"&lt;tr&gt;&lt;td class='table-first-column'&gt;" &amp;A171 &amp; "&lt;/td&gt;&lt;td&gt;" &amp; B171 &amp; "&lt;/td&gt;&lt;/tr&gt;"</f>
        <v>&lt;tr&gt;&lt;td class='table-first-column'&gt;Use:&lt;/td&gt;&lt;td&gt;&lt;span class='formula'&gt;string1 &amp; string2&lt;/span&gt; and replace each string with merge fields, expressions, or other values.&lt;/td&gt;&lt;/tr&gt;</v>
      </c>
    </row>
    <row r="172" spans="1:3" ht="60" x14ac:dyDescent="0.2">
      <c r="A172" s="26" t="s">
        <v>165</v>
      </c>
      <c r="B172" s="28" t="s">
        <v>242</v>
      </c>
      <c r="C172" t="str">
        <f>"&lt;tr&gt;&lt;td class='table-first-column'&gt;" &amp;A172 &amp; "&lt;/td&gt;&lt;td&gt;" &amp; B172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73" spans="1:3" x14ac:dyDescent="0.2">
      <c r="C173" s="34" t="s">
        <v>191</v>
      </c>
    </row>
    <row r="175" spans="1:3" x14ac:dyDescent="0.2">
      <c r="A175" s="23" t="s">
        <v>670</v>
      </c>
      <c r="B175" s="23" t="str">
        <f>SUBSTITUTE(LOWER(A175), " ", "_")</f>
        <v>add_days</v>
      </c>
      <c r="C175" t="str">
        <f>"&lt;div class='v-space'&gt;&lt;/div&gt;&lt;div id='" &amp; B175 &amp;"'&gt;&lt;h2&gt;" &amp;A175&amp; "&lt;/h2&gt;&lt;table&gt;&lt;tbody&gt;"</f>
        <v>&lt;div class='v-space'&gt;&lt;/div&gt;&lt;div id='add_days'&gt;&lt;h2&gt;ADD_DAYS&lt;/h2&gt;&lt;table&gt;&lt;tbody&gt;</v>
      </c>
    </row>
    <row r="176" spans="1:3" x14ac:dyDescent="0.2">
      <c r="A176" s="26" t="s">
        <v>163</v>
      </c>
      <c r="B176" s="27" t="s">
        <v>106</v>
      </c>
      <c r="C176" t="str">
        <f>"&lt;tr&gt;&lt;td class='table-first-column'&gt;" &amp;A176 &amp; "&lt;/td&gt;&lt;td&gt;" &amp; B176 &amp; "&lt;/td&gt;&lt;/tr&gt;"</f>
        <v>&lt;tr&gt;&lt;td class='table-first-column'&gt;Description:&lt;/td&gt;&lt;td&gt;Returns the date that is the indicated number of days before or after a specified date. &lt;/td&gt;&lt;/tr&gt;</v>
      </c>
    </row>
    <row r="177" spans="1:3" ht="31" x14ac:dyDescent="0.2">
      <c r="A177" s="26" t="s">
        <v>164</v>
      </c>
      <c r="B177" s="28" t="s">
        <v>672</v>
      </c>
      <c r="C177" t="str">
        <f>"&lt;tr&gt;&lt;td class='table-first-column'&gt;" &amp;A177 &amp; "&lt;/td&gt;&lt;td&gt;" &amp; B177 &amp; "&lt;/td&gt;&lt;/tr&gt;"</f>
        <v>&lt;tr&gt;&lt;td class='table-first-column'&gt;Use:&lt;/td&gt;&lt;td&gt;&lt;span class='formula'&gt;ADD_DAYS (date/datetime, num)&lt;/span&gt; and replace date with the start date and num with the number of days to be added.&lt;/td&gt;&lt;/tr&gt;</v>
      </c>
    </row>
    <row r="178" spans="1:3" ht="45" x14ac:dyDescent="0.2">
      <c r="A178" s="26" t="s">
        <v>165</v>
      </c>
      <c r="B178" s="28" t="s">
        <v>676</v>
      </c>
      <c r="C178" t="str">
        <f>"&lt;tr&gt;&lt;td class='table-first-column'&gt;" &amp;A178 &amp; "&lt;/td&gt;&lt;td&gt;" &amp; B178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179" spans="1:3" x14ac:dyDescent="0.2">
      <c r="C179" s="34" t="s">
        <v>191</v>
      </c>
    </row>
    <row r="181" spans="1:3" x14ac:dyDescent="0.2">
      <c r="A181" s="23" t="s">
        <v>671</v>
      </c>
      <c r="B181" s="23" t="str">
        <f>SUBSTITUTE(LOWER(A181), " ", "_")</f>
        <v>add_months</v>
      </c>
      <c r="C181" t="str">
        <f>"&lt;div class='v-space'&gt;&lt;/div&gt;&lt;div id='" &amp; B181 &amp;"'&gt;&lt;h2&gt;" &amp;A181&amp; "&lt;/h2&gt;&lt;table&gt;&lt;tbody&gt;"</f>
        <v>&lt;div class='v-space'&gt;&lt;/div&gt;&lt;div id='add_months'&gt;&lt;h2&gt;ADD_MONTHS&lt;/h2&gt;&lt;table&gt;&lt;tbody&gt;</v>
      </c>
    </row>
    <row r="182" spans="1:3" ht="42" x14ac:dyDescent="0.2">
      <c r="A182" s="26" t="s">
        <v>163</v>
      </c>
      <c r="B182" s="27" t="s">
        <v>105</v>
      </c>
      <c r="C182" t="str">
        <f>"&lt;tr&gt;&lt;td class='table-first-column'&gt;" &amp;A182 &amp; "&lt;/td&gt;&lt;td&gt;" &amp; B182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183" spans="1:3" ht="52" customHeight="1" x14ac:dyDescent="0.2">
      <c r="A183" s="26" t="s">
        <v>164</v>
      </c>
      <c r="B183" s="28" t="s">
        <v>677</v>
      </c>
      <c r="C183" t="str">
        <f>"&lt;tr&gt;&lt;td class='table-first-column'&gt;" &amp;A183 &amp; "&lt;/td&gt;&lt;td&gt;" &amp; B183 &amp; "&lt;/td&gt;&lt;/tr&gt;"</f>
        <v>&lt;tr&gt;&lt;td class='table-first-column'&gt;Use:&lt;/td&gt;&lt;td&gt;&lt;span class='formula'&gt;ADD_MONTHS (date/datetime, num) &lt;/span&gt;and replace &lt;span class='formula'&gt;date&lt;/span&gt; with the start date and &lt;span class='formula'&gt;num&lt;/span&gt; with the number of months to be added.&lt;/td&gt;&lt;/tr&gt;</v>
      </c>
    </row>
    <row r="184" spans="1:3" ht="75" x14ac:dyDescent="0.2">
      <c r="A184" s="26" t="s">
        <v>165</v>
      </c>
      <c r="B184" s="28" t="s">
        <v>678</v>
      </c>
      <c r="C184" t="str">
        <f>"&lt;tr&gt;&lt;td class='table-first-column'&gt;" &amp;A184 &amp; "&lt;/td&gt;&lt;td&gt;" &amp; B184 &amp; "&lt;/td&gt;&lt;/tr&gt;"</f>
        <v>&lt;tr&gt;&lt;td class='table-first-column'&gt;Example:&lt;/td&gt;&lt;td&gt;&lt;span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185" spans="1:3" x14ac:dyDescent="0.2">
      <c r="C185" s="34" t="s">
        <v>191</v>
      </c>
    </row>
    <row r="186" spans="1:3" x14ac:dyDescent="0.2">
      <c r="C186" s="34"/>
    </row>
    <row r="187" spans="1:3" x14ac:dyDescent="0.2">
      <c r="A187" s="23" t="s">
        <v>599</v>
      </c>
      <c r="B187" s="23" t="str">
        <f>SUBSTITUTE(LOWER(A187), " ", "_")</f>
        <v>agg_avg</v>
      </c>
      <c r="C187" t="str">
        <f>"&lt;div class='v-space'&gt;&lt;/div&gt;&lt;div id='" &amp; B187 &amp;"'&gt;&lt;h2&gt;" &amp;A187&amp; "&lt;/h2&gt;&lt;table&gt;&lt;tbody&gt;"</f>
        <v>&lt;div class='v-space'&gt;&lt;/div&gt;&lt;div id='agg_avg'&gt;&lt;h2&gt;AGG_AVG&lt;/h2&gt;&lt;table&gt;&lt;tbody&gt;</v>
      </c>
    </row>
    <row r="188" spans="1:3" ht="28" x14ac:dyDescent="0.2">
      <c r="A188" s="26" t="s">
        <v>163</v>
      </c>
      <c r="B188" s="27" t="s">
        <v>619</v>
      </c>
      <c r="C188" t="str">
        <f>"&lt;tr&gt;&lt;td class='table-first-column'&gt;" &amp;A188 &amp; "&lt;/td&gt;&lt;td&gt;" &amp; B188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189" spans="1:3" ht="44" x14ac:dyDescent="0.2">
      <c r="A189" s="26" t="s">
        <v>164</v>
      </c>
      <c r="B189" s="28" t="s">
        <v>606</v>
      </c>
      <c r="C189" t="str">
        <f>"&lt;tr&gt;&lt;td class='table-first-column'&gt;" &amp;A189 &amp; "&lt;/td&gt;&lt;td&gt;" &amp; B189 &amp; "&lt;/td&gt;&lt;/tr&gt;"</f>
        <v>&lt;tr&gt;&lt;td class='table-first-column'&gt;Use:&lt;/td&gt;&lt;td&gt;&lt;span class='formula'&gt;AGG_AVG(aggregate_object_name, aggregate_field, group_field, group_values_field_on_source_object, [additional_criteria]) &lt;/span&gt;&lt;/td&gt;&lt;/tr&gt;</v>
      </c>
    </row>
    <row r="190" spans="1:3" ht="90" x14ac:dyDescent="0.2">
      <c r="A190" s="26" t="s">
        <v>165</v>
      </c>
      <c r="B190" s="28" t="s">
        <v>609</v>
      </c>
      <c r="C190" t="str">
        <f>"&lt;tr&gt;&lt;td class='table-first-column'&gt;" &amp;A190 &amp; "&lt;/td&gt;&lt;td&gt;" &amp; B190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191" spans="1:3" ht="69" customHeight="1" x14ac:dyDescent="0.2">
      <c r="A191" s="26" t="s">
        <v>186</v>
      </c>
      <c r="B191" s="32" t="s">
        <v>618</v>
      </c>
      <c r="C191" t="str">
        <f>"&lt;tr&gt;&lt;td class='table-first-column'&gt;" &amp;A191 &amp; "&lt;/td&gt;&lt;td&gt;" &amp; B191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2" spans="1:3" x14ac:dyDescent="0.2">
      <c r="C192" s="34" t="s">
        <v>191</v>
      </c>
    </row>
    <row r="193" spans="1:3" x14ac:dyDescent="0.2">
      <c r="C193" s="34"/>
    </row>
    <row r="194" spans="1:3" x14ac:dyDescent="0.2">
      <c r="A194" s="23" t="s">
        <v>600</v>
      </c>
      <c r="B194" s="23" t="str">
        <f>SUBSTITUTE(LOWER(A194), " ", "_")</f>
        <v>agg_count</v>
      </c>
      <c r="C194" t="str">
        <f>"&lt;div class='v-space'&gt;&lt;/div&gt;&lt;div id='" &amp; B194 &amp;"'&gt;&lt;h2&gt;" &amp;A194&amp; "&lt;/h2&gt;&lt;table&gt;&lt;tbody&gt;"</f>
        <v>&lt;div class='v-space'&gt;&lt;/div&gt;&lt;div id='agg_count'&gt;&lt;h2&gt;AGG_COUNT&lt;/h2&gt;&lt;table&gt;&lt;tbody&gt;</v>
      </c>
    </row>
    <row r="195" spans="1:3" ht="28" x14ac:dyDescent="0.2">
      <c r="A195" s="26" t="s">
        <v>163</v>
      </c>
      <c r="B195" s="27" t="s">
        <v>620</v>
      </c>
      <c r="C195" t="str">
        <f>"&lt;tr&gt;&lt;td class='table-first-column'&gt;" &amp;A195 &amp; "&lt;/td&gt;&lt;td&gt;" &amp; B195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196" spans="1:3" ht="44" x14ac:dyDescent="0.2">
      <c r="A196" s="26" t="s">
        <v>164</v>
      </c>
      <c r="B196" s="28" t="s">
        <v>607</v>
      </c>
      <c r="C196" t="str">
        <f>"&lt;tr&gt;&lt;td class='table-first-column'&gt;" &amp;A196 &amp; "&lt;/td&gt;&lt;td&gt;" &amp; B196 &amp; "&lt;/td&gt;&lt;/tr&gt;"</f>
        <v>&lt;tr&gt;&lt;td class='table-first-column'&gt;Use:&lt;/td&gt;&lt;td&gt;&lt;span class='formula'&gt;AGG_COUNT(aggregate_object_name, aggregate_field, group_field, group_values_field_on_source_object, [additional_criteria]) &lt;/span&gt;&lt;/td&gt;&lt;/tr&gt;</v>
      </c>
    </row>
    <row r="197" spans="1:3" ht="90" x14ac:dyDescent="0.2">
      <c r="A197" s="26" t="s">
        <v>165</v>
      </c>
      <c r="B197" s="28" t="s">
        <v>610</v>
      </c>
      <c r="C197" t="str">
        <f>"&lt;tr&gt;&lt;td class='table-first-column'&gt;" &amp;A197 &amp; "&lt;/td&gt;&lt;td&gt;" &amp; B197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198" spans="1:3" ht="69" customHeight="1" x14ac:dyDescent="0.2">
      <c r="A198" s="26" t="s">
        <v>186</v>
      </c>
      <c r="B198" s="32" t="s">
        <v>618</v>
      </c>
      <c r="C198" t="str">
        <f>"&lt;tr&gt;&lt;td class='table-first-column'&gt;" &amp;A198 &amp; "&lt;/td&gt;&lt;td&gt;" &amp; B198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9" spans="1:3" x14ac:dyDescent="0.2">
      <c r="C199" s="34" t="s">
        <v>191</v>
      </c>
    </row>
    <row r="200" spans="1:3" x14ac:dyDescent="0.2">
      <c r="C200" s="34"/>
    </row>
    <row r="201" spans="1:3" x14ac:dyDescent="0.2">
      <c r="A201" s="23" t="s">
        <v>601</v>
      </c>
      <c r="B201" s="23" t="str">
        <f>SUBSTITUTE(LOWER(A201), " ", "_")</f>
        <v>agg_count_distinct</v>
      </c>
      <c r="C201" t="str">
        <f>"&lt;div class='v-space'&gt;&lt;/div&gt;&lt;div id='" &amp; B201 &amp;"'&gt;&lt;h2&gt;" &amp;A201&amp; "&lt;/h2&gt;&lt;table&gt;&lt;tbody&gt;"</f>
        <v>&lt;div class='v-space'&gt;&lt;/div&gt;&lt;div id='agg_count_distinct'&gt;&lt;h2&gt;AGG_COUNT_DISTINCT&lt;/h2&gt;&lt;table&gt;&lt;tbody&gt;</v>
      </c>
    </row>
    <row r="202" spans="1:3" ht="28" x14ac:dyDescent="0.2">
      <c r="A202" s="26" t="s">
        <v>163</v>
      </c>
      <c r="B202" s="27" t="s">
        <v>621</v>
      </c>
      <c r="C202" t="str">
        <f>"&lt;tr&gt;&lt;td class='table-first-column'&gt;" &amp;A202 &amp; "&lt;/td&gt;&lt;td&gt;" &amp; B202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203" spans="1:3" ht="45" x14ac:dyDescent="0.2">
      <c r="A203" s="26" t="s">
        <v>164</v>
      </c>
      <c r="B203" s="28" t="s">
        <v>608</v>
      </c>
      <c r="C203" t="str">
        <f>"&lt;tr&gt;&lt;td class='table-first-column'&gt;" &amp;A203 &amp; "&lt;/td&gt;&lt;td&gt;" &amp; B203 &amp; "&lt;/td&gt;&lt;/tr&gt;"</f>
        <v>&lt;tr&gt;&lt;td class='table-first-column'&gt;Use:&lt;/td&gt;&lt;td&gt;&lt;span class='formula'&gt;AGG_COUNT_DISTINCT(aggregate_object_name, aggregate_field, group_field, group_values_field_on_source_object, [additional_criteria]) &lt;/span&gt;&lt;/td&gt;&lt;/tr&gt;</v>
      </c>
    </row>
    <row r="204" spans="1:3" ht="117" customHeight="1" x14ac:dyDescent="0.2">
      <c r="A204" s="26" t="s">
        <v>165</v>
      </c>
      <c r="B204" s="28" t="s">
        <v>611</v>
      </c>
      <c r="C204" t="str">
        <f>"&lt;tr&gt;&lt;td class='table-first-column'&gt;" &amp;A204 &amp; "&lt;/td&gt;&lt;td&gt;" &amp; B204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205" spans="1:3" ht="69" customHeight="1" x14ac:dyDescent="0.2">
      <c r="A205" s="26" t="s">
        <v>186</v>
      </c>
      <c r="B205" s="32" t="s">
        <v>618</v>
      </c>
      <c r="C205" t="str">
        <f>"&lt;tr&gt;&lt;td class='table-first-column'&gt;" &amp;A205 &amp; "&lt;/td&gt;&lt;td&gt;" &amp; B205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06" spans="1:3" x14ac:dyDescent="0.2">
      <c r="C206" s="34" t="s">
        <v>191</v>
      </c>
    </row>
    <row r="207" spans="1:3" x14ac:dyDescent="0.2">
      <c r="C207" s="34"/>
    </row>
    <row r="208" spans="1:3" x14ac:dyDescent="0.2">
      <c r="A208" s="23" t="s">
        <v>602</v>
      </c>
      <c r="B208" s="23" t="str">
        <f>SUBSTITUTE(LOWER(A208), " ", "_")</f>
        <v>agg_max</v>
      </c>
      <c r="C208" t="str">
        <f>"&lt;div class='v-space'&gt;&lt;/div&gt;&lt;div id='" &amp; B208 &amp;"'&gt;&lt;h2&gt;" &amp;A208&amp; "&lt;/h2&gt;&lt;table&gt;&lt;tbody&gt;"</f>
        <v>&lt;div class='v-space'&gt;&lt;/div&gt;&lt;div id='agg_max'&gt;&lt;h2&gt;AGG_MAX&lt;/h2&gt;&lt;table&gt;&lt;tbody&gt;</v>
      </c>
    </row>
    <row r="209" spans="1:3" ht="28" x14ac:dyDescent="0.2">
      <c r="A209" s="26" t="s">
        <v>163</v>
      </c>
      <c r="B209" s="27" t="s">
        <v>622</v>
      </c>
      <c r="C209" t="str">
        <f>"&lt;tr&gt;&lt;td class='table-first-column'&gt;" &amp;A209 &amp; "&lt;/td&gt;&lt;td&gt;" &amp; B209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210" spans="1:3" ht="44" x14ac:dyDescent="0.2">
      <c r="A210" s="26" t="s">
        <v>164</v>
      </c>
      <c r="B210" s="28" t="s">
        <v>612</v>
      </c>
      <c r="C210" t="str">
        <f>"&lt;tr&gt;&lt;td class='table-first-column'&gt;" &amp;A210 &amp; "&lt;/td&gt;&lt;td&gt;" &amp; B210 &amp; "&lt;/td&gt;&lt;/tr&gt;"</f>
        <v>&lt;tr&gt;&lt;td class='table-first-column'&gt;Use:&lt;/td&gt;&lt;td&gt;&lt;span class='formula'&gt;AGG_MAX(aggregate_object_name, aggregate_field, group_field, group_values_field_on_source_object, [additional_criteria]) &lt;/span&gt;&lt;/td&gt;&lt;/tr&gt;</v>
      </c>
    </row>
    <row r="211" spans="1:3" ht="90" x14ac:dyDescent="0.2">
      <c r="A211" s="26" t="s">
        <v>165</v>
      </c>
      <c r="B211" s="28" t="s">
        <v>613</v>
      </c>
      <c r="C211" t="str">
        <f>"&lt;tr&gt;&lt;td class='table-first-column'&gt;" &amp;A211 &amp; "&lt;/td&gt;&lt;td&gt;" &amp; B211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212" spans="1:3" ht="69" customHeight="1" x14ac:dyDescent="0.2">
      <c r="A212" s="26" t="s">
        <v>186</v>
      </c>
      <c r="B212" s="32" t="s">
        <v>618</v>
      </c>
      <c r="C212" t="str">
        <f>"&lt;tr&gt;&lt;td class='table-first-column'&gt;" &amp;A212 &amp; "&lt;/td&gt;&lt;td&gt;" &amp; B212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13" spans="1:3" x14ac:dyDescent="0.2">
      <c r="C213" s="34" t="s">
        <v>191</v>
      </c>
    </row>
    <row r="214" spans="1:3" x14ac:dyDescent="0.2">
      <c r="C214" s="34"/>
    </row>
    <row r="215" spans="1:3" x14ac:dyDescent="0.2">
      <c r="A215" s="23" t="s">
        <v>603</v>
      </c>
      <c r="B215" s="23" t="str">
        <f>SUBSTITUTE(LOWER(A215), " ", "_")</f>
        <v>agg_min</v>
      </c>
      <c r="C215" t="str">
        <f>"&lt;div class='v-space'&gt;&lt;/div&gt;&lt;div id='" &amp; B215 &amp;"'&gt;&lt;h2&gt;" &amp;A215&amp; "&lt;/h2&gt;&lt;table&gt;&lt;tbody&gt;"</f>
        <v>&lt;div class='v-space'&gt;&lt;/div&gt;&lt;div id='agg_min'&gt;&lt;h2&gt;AGG_MIN&lt;/h2&gt;&lt;table&gt;&lt;tbody&gt;</v>
      </c>
    </row>
    <row r="216" spans="1:3" ht="28" x14ac:dyDescent="0.2">
      <c r="A216" s="26" t="s">
        <v>163</v>
      </c>
      <c r="B216" s="27" t="s">
        <v>623</v>
      </c>
      <c r="C216" t="str">
        <f>"&lt;tr&gt;&lt;td class='table-first-column'&gt;" &amp;A216 &amp; "&lt;/td&gt;&lt;td&gt;" &amp; B216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17" spans="1:3" ht="44" x14ac:dyDescent="0.2">
      <c r="A217" s="26" t="s">
        <v>164</v>
      </c>
      <c r="B217" s="28" t="s">
        <v>614</v>
      </c>
      <c r="C217" t="str">
        <f>"&lt;tr&gt;&lt;td class='table-first-column'&gt;" &amp;A217 &amp; "&lt;/td&gt;&lt;td&gt;" &amp; B217 &amp; "&lt;/td&gt;&lt;/tr&gt;"</f>
        <v>&lt;tr&gt;&lt;td class='table-first-column'&gt;Use:&lt;/td&gt;&lt;td&gt;&lt;span class='formula'&gt;AGG_MIN(aggregate_object_name, aggregate_field, group_field, group_values_field_on_source_object, [additional_criteria]) &lt;/span&gt;&lt;/td&gt;&lt;/tr&gt;</v>
      </c>
    </row>
    <row r="218" spans="1:3" ht="90" x14ac:dyDescent="0.2">
      <c r="A218" s="26" t="s">
        <v>165</v>
      </c>
      <c r="B218" s="28" t="s">
        <v>616</v>
      </c>
      <c r="C218" t="str">
        <f>"&lt;tr&gt;&lt;td class='table-first-column'&gt;" &amp;A218 &amp; "&lt;/td&gt;&lt;td&gt;" &amp; B218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219" spans="1:3" ht="69" customHeight="1" x14ac:dyDescent="0.2">
      <c r="A219" s="26" t="s">
        <v>186</v>
      </c>
      <c r="B219" s="32" t="s">
        <v>618</v>
      </c>
      <c r="C219" t="str">
        <f>"&lt;tr&gt;&lt;td class='table-first-column'&gt;" &amp;A219 &amp; "&lt;/td&gt;&lt;td&gt;" &amp; B219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0" spans="1:3" x14ac:dyDescent="0.2">
      <c r="C220" s="34" t="s">
        <v>191</v>
      </c>
    </row>
    <row r="221" spans="1:3" x14ac:dyDescent="0.2">
      <c r="C221" s="34"/>
    </row>
    <row r="222" spans="1:3" x14ac:dyDescent="0.2">
      <c r="A222" s="23" t="s">
        <v>604</v>
      </c>
      <c r="B222" s="23" t="str">
        <f>SUBSTITUTE(LOWER(A222), " ", "_")</f>
        <v>agg_sum</v>
      </c>
      <c r="C222" t="str">
        <f>"&lt;div class='v-space'&gt;&lt;/div&gt;&lt;div id='" &amp; B222 &amp;"'&gt;&lt;h2&gt;" &amp;A222&amp; "&lt;/h2&gt;&lt;table&gt;&lt;tbody&gt;"</f>
        <v>&lt;div class='v-space'&gt;&lt;/div&gt;&lt;div id='agg_sum'&gt;&lt;h2&gt;AGG_SUM&lt;/h2&gt;&lt;table&gt;&lt;tbody&gt;</v>
      </c>
    </row>
    <row r="223" spans="1:3" ht="28" x14ac:dyDescent="0.2">
      <c r="A223" s="26" t="s">
        <v>163</v>
      </c>
      <c r="B223" s="27" t="s">
        <v>623</v>
      </c>
      <c r="C223" t="str">
        <f>"&lt;tr&gt;&lt;td class='table-first-column'&gt;" &amp;A223 &amp; "&lt;/td&gt;&lt;td&gt;" &amp; B223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24" spans="1:3" ht="44" x14ac:dyDescent="0.2">
      <c r="A224" s="26" t="s">
        <v>164</v>
      </c>
      <c r="B224" s="28" t="s">
        <v>615</v>
      </c>
      <c r="C224" t="str">
        <f>"&lt;tr&gt;&lt;td class='table-first-column'&gt;" &amp;A224 &amp; "&lt;/td&gt;&lt;td&gt;" &amp; B224 &amp; "&lt;/td&gt;&lt;/tr&gt;"</f>
        <v>&lt;tr&gt;&lt;td class='table-first-column'&gt;Use:&lt;/td&gt;&lt;td&gt;&lt;span class='formula'&gt;AGG_SUM(aggregate_object_name, aggregate_field, group_field, group_values_field_on_source_object, [additional_criteria]) &lt;/span&gt;&lt;/td&gt;&lt;/tr&gt;</v>
      </c>
    </row>
    <row r="225" spans="1:3" ht="90" x14ac:dyDescent="0.2">
      <c r="A225" s="26" t="s">
        <v>165</v>
      </c>
      <c r="B225" s="28" t="s">
        <v>617</v>
      </c>
      <c r="C225" t="str">
        <f>"&lt;tr&gt;&lt;td class='table-first-column'&gt;" &amp;A225 &amp; "&lt;/td&gt;&lt;td&gt;" &amp; B225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26" spans="1:3" ht="69" customHeight="1" x14ac:dyDescent="0.2">
      <c r="A226" s="26" t="s">
        <v>186</v>
      </c>
      <c r="B226" s="32" t="s">
        <v>618</v>
      </c>
      <c r="C226" t="str">
        <f>"&lt;tr&gt;&lt;td class='table-first-column'&gt;" &amp;A226 &amp; "&lt;/td&gt;&lt;td&gt;" &amp; B226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7" spans="1:3" x14ac:dyDescent="0.2">
      <c r="C227" s="34" t="s">
        <v>191</v>
      </c>
    </row>
    <row r="228" spans="1:3" x14ac:dyDescent="0.2">
      <c r="C228" s="34"/>
    </row>
    <row r="230" spans="1:3" ht="17" x14ac:dyDescent="0.2">
      <c r="A230" s="26" t="s">
        <v>237</v>
      </c>
      <c r="B230" s="24" t="s">
        <v>160</v>
      </c>
      <c r="C230" t="str">
        <f>"&lt;div class='v-space'&gt;&lt;/div&gt;&lt;div id='" &amp; B230 &amp;"'&gt;&lt;h2&gt;" &amp;A230&amp; "&lt;/h2&gt;&lt;table&gt;&lt;tbody&gt;"</f>
        <v>&lt;div class='v-space'&gt;&lt;/div&gt;&lt;div id='and'&gt;&lt;h2&gt;AND&lt;/h2&gt;&lt;table&gt;&lt;tbody&gt;</v>
      </c>
    </row>
    <row r="231" spans="1:3" ht="51" x14ac:dyDescent="0.2">
      <c r="A231" s="23" t="s">
        <v>163</v>
      </c>
      <c r="B231" s="24" t="s">
        <v>238</v>
      </c>
      <c r="C231" t="str">
        <f>"&lt;tr&gt;&lt;td class='table-first-column'&gt;" &amp;A231 &amp; "&lt;/td&gt;&lt;td&gt;" &amp; B231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32" spans="1:3" ht="34" x14ac:dyDescent="0.2">
      <c r="A232" s="23" t="s">
        <v>164</v>
      </c>
      <c r="B232" s="24" t="s">
        <v>239</v>
      </c>
      <c r="C232" t="str">
        <f>"&lt;tr&gt;&lt;td class='table-first-column'&gt;" &amp;A232 &amp; "&lt;/td&gt;&lt;td&gt;" &amp; B232 &amp; "&lt;/td&gt;&lt;/tr&gt;"</f>
        <v>&lt;tr&gt;&lt;td class='table-first-column'&gt;Use:&lt;/td&gt;&lt;td&gt;&lt;span class='formula'&gt;AND(logical1, logical2...)&lt;/span&gt; and replace any number of logical references with the expressions you want evaluated.&lt;/td&gt;&lt;/tr&gt;</v>
      </c>
    </row>
    <row r="233" spans="1:3" x14ac:dyDescent="0.2">
      <c r="B233" s="10"/>
      <c r="C233" s="34" t="s">
        <v>191</v>
      </c>
    </row>
    <row r="234" spans="1:3" x14ac:dyDescent="0.2">
      <c r="C234" s="34"/>
    </row>
    <row r="235" spans="1:3" x14ac:dyDescent="0.2">
      <c r="A235" s="23" t="s">
        <v>744</v>
      </c>
      <c r="B235" s="23" t="str">
        <f>SUBSTITUTE(LOWER(A235), " ", "_")</f>
        <v>base64_encode</v>
      </c>
      <c r="C235" t="str">
        <f>"&lt;div class='v-space'&gt;&lt;/div&gt;&lt;div id='" &amp; B235 &amp;"'&gt;&lt;h2&gt;" &amp;A235&amp; "&lt;/h2&gt;&lt;table&gt;&lt;tbody&gt;"</f>
        <v>&lt;div class='v-space'&gt;&lt;/div&gt;&lt;div id='base64_encode'&gt;&lt;h2&gt;BASE64_ENCODE&lt;/h2&gt;&lt;table&gt;&lt;tbody&gt;</v>
      </c>
    </row>
    <row r="236" spans="1:3" x14ac:dyDescent="0.2">
      <c r="A236" s="26" t="s">
        <v>163</v>
      </c>
      <c r="B236" s="27" t="s">
        <v>747</v>
      </c>
      <c r="C236" t="str">
        <f>"&lt;tr&gt;&lt;td class='table-first-column'&gt;" &amp;A236 &amp; "&lt;/td&gt;&lt;td&gt;" &amp; B236 &amp; "&lt;/td&gt;&lt;/tr&gt;"</f>
        <v>&lt;tr&gt;&lt;td class='table-first-column'&gt;Description:&lt;/td&gt;&lt;td&gt;Encode a String value to BASE64 format.&lt;/td&gt;&lt;/tr&gt;</v>
      </c>
    </row>
    <row r="237" spans="1:3" ht="87" customHeight="1" x14ac:dyDescent="0.2">
      <c r="A237" s="26" t="s">
        <v>164</v>
      </c>
      <c r="B237" s="28" t="s">
        <v>748</v>
      </c>
      <c r="C237" t="str">
        <f>"&lt;tr&gt;&lt;td class='table-first-column'&gt;" &amp;A237 &amp; "&lt;/td&gt;&lt;td&gt;" &amp; B237 &amp; "&lt;/td&gt;&lt;/tr&gt;"</f>
        <v>&lt;tr&gt;&lt;td class='table-first-column'&gt;Use:&lt;/td&gt;&lt;td&gt;&lt;span class='formula'&gt;BASE64_ENCODE(string)&lt;/span&gt;&lt;/td&gt;&lt;/tr&gt;</v>
      </c>
    </row>
    <row r="238" spans="1:3" x14ac:dyDescent="0.2">
      <c r="C238" s="34" t="s">
        <v>191</v>
      </c>
    </row>
    <row r="239" spans="1:3" x14ac:dyDescent="0.2">
      <c r="C239" s="34"/>
    </row>
    <row r="240" spans="1:3" x14ac:dyDescent="0.2">
      <c r="A240" s="23" t="s">
        <v>745</v>
      </c>
      <c r="B240" s="23" t="str">
        <f>SUBSTITUTE(LOWER(A240), " ", "_")</f>
        <v>base64_decode</v>
      </c>
      <c r="C240" t="str">
        <f>"&lt;div class='v-space'&gt;&lt;/div&gt;&lt;div id='" &amp; B240 &amp;"'&gt;&lt;h2&gt;" &amp;A240&amp; "&lt;/h2&gt;&lt;table&gt;&lt;tbody&gt;"</f>
        <v>&lt;div class='v-space'&gt;&lt;/div&gt;&lt;div id='base64_decode'&gt;&lt;h2&gt;BASE64_DECODE&lt;/h2&gt;&lt;table&gt;&lt;tbody&gt;</v>
      </c>
    </row>
    <row r="241" spans="1:3" x14ac:dyDescent="0.2">
      <c r="A241" s="26" t="s">
        <v>163</v>
      </c>
      <c r="B241" s="27" t="s">
        <v>749</v>
      </c>
      <c r="C241" t="str">
        <f>"&lt;tr&gt;&lt;td class='table-first-column'&gt;" &amp;A241 &amp; "&lt;/td&gt;&lt;td&gt;" &amp; B241 &amp; "&lt;/td&gt;&lt;/tr&gt;"</f>
        <v>&lt;tr&gt;&lt;td class='table-first-column'&gt;Description:&lt;/td&gt;&lt;td&gt;Decode a BASE64 format to the original string.&lt;/td&gt;&lt;/tr&gt;</v>
      </c>
    </row>
    <row r="242" spans="1:3" ht="87" customHeight="1" x14ac:dyDescent="0.2">
      <c r="A242" s="26" t="s">
        <v>164</v>
      </c>
      <c r="B242" s="28" t="s">
        <v>750</v>
      </c>
      <c r="C242" t="str">
        <f>"&lt;tr&gt;&lt;td class='table-first-column'&gt;" &amp;A242 &amp; "&lt;/td&gt;&lt;td&gt;" &amp; B242 &amp; "&lt;/td&gt;&lt;/tr&gt;"</f>
        <v>&lt;tr&gt;&lt;td class='table-first-column'&gt;Use:&lt;/td&gt;&lt;td&gt;&lt;span class='formula'&gt;BASE64_DECODE(encoding)&lt;/span&gt;&lt;/td&gt;&lt;/tr&gt;</v>
      </c>
    </row>
    <row r="243" spans="1:3" x14ac:dyDescent="0.2">
      <c r="C243" s="34" t="s">
        <v>191</v>
      </c>
    </row>
    <row r="245" spans="1:3" x14ac:dyDescent="0.2">
      <c r="A245" s="23" t="s">
        <v>696</v>
      </c>
      <c r="B245" s="23" t="str">
        <f>SUBSTITUTE(LOWER(A245), " ", "_")</f>
        <v>blank_value</v>
      </c>
      <c r="C245" t="str">
        <f>"&lt;div class='v-space'&gt;&lt;/div&gt;&lt;div id='" &amp; B245 &amp;"'&gt;&lt;h2&gt;" &amp;A245&amp; "&lt;/h2&gt;&lt;table&gt;&lt;tbody&gt;"</f>
        <v>&lt;div class='v-space'&gt;&lt;/div&gt;&lt;div id='blank_value'&gt;&lt;h2&gt;BLANK_VALUE&lt;/h2&gt;&lt;table&gt;&lt;tbody&gt;</v>
      </c>
    </row>
    <row r="246" spans="1:3" ht="28" x14ac:dyDescent="0.2">
      <c r="A246" s="26" t="s">
        <v>163</v>
      </c>
      <c r="B246" s="27" t="s">
        <v>116</v>
      </c>
      <c r="C246" t="str">
        <f>"&lt;tr&gt;&lt;td class='table-first-column'&gt;" &amp;A246 &amp; "&lt;/td&gt;&lt;td&gt;" &amp; B246 &amp; "&lt;/td&gt;&lt;/tr&gt;"</f>
        <v>&lt;tr&gt;&lt;td class='table-first-column'&gt;Description:&lt;/td&gt;&lt;td&gt;Determines if an expression has a value and returns a substitute expression if it doesn’t. If the expression has a value, returns the value of the expression.&lt;/td&gt;&lt;/tr&gt;</v>
      </c>
    </row>
    <row r="247" spans="1:3" ht="87" customHeight="1" x14ac:dyDescent="0.2">
      <c r="A247" s="26" t="s">
        <v>164</v>
      </c>
      <c r="B247" s="28" t="s">
        <v>697</v>
      </c>
      <c r="C247" t="str">
        <f>"&lt;tr&gt;&lt;td class='table-first-column'&gt;" &amp;A247 &amp; "&lt;/td&gt;&lt;td&gt;" &amp; B247 &amp; "&lt;/td&gt;&lt;/tr&gt;"</f>
        <v>&lt;tr&gt;&lt;td class='table-first-column'&gt;Use:&lt;/td&gt;&lt;td&gt;&lt;span class='formula'&gt;BLANK_VALUE(expression, substitute_expression)&lt;/span&gt; and replace expression with the expression you want evaluated; replace substitute_expression with the value you want to replace any blank values.&lt;/td&gt;&lt;/tr&gt;</v>
      </c>
    </row>
    <row r="248" spans="1:3" ht="98" x14ac:dyDescent="0.2">
      <c r="A248" s="26" t="s">
        <v>185</v>
      </c>
      <c r="B248" s="27" t="s">
        <v>698</v>
      </c>
      <c r="C248" t="str">
        <f>"&lt;tr&gt;&lt;td class='table-first-column'&gt;" &amp;A248 &amp; "&lt;/td&gt;&lt;td&gt;" &amp; B248 &amp; "&lt;/td&gt;&lt;/tr&gt;"</f>
        <v>&lt;tr&gt;&lt;td class='table-first-column'&gt;Example&lt;/td&gt;&lt;td&gt;&lt;b&gt;Example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field.&lt;/td&gt;&lt;/tr&gt;</v>
      </c>
    </row>
    <row r="249" spans="1:3" x14ac:dyDescent="0.2">
      <c r="C249" s="34" t="s">
        <v>191</v>
      </c>
    </row>
    <row r="250" spans="1:3" x14ac:dyDescent="0.2">
      <c r="C250" s="34"/>
    </row>
    <row r="252" spans="1:3" x14ac:dyDescent="0.2">
      <c r="A252" s="23" t="s">
        <v>124</v>
      </c>
      <c r="B252" s="23" t="str">
        <f>SUBSTITUTE(LOWER(A252), " ", "_")</f>
        <v>contains</v>
      </c>
      <c r="C252" t="str">
        <f>"&lt;div class='v-space'&gt;&lt;/div&gt;&lt;div id='" &amp; B252 &amp;"'&gt;&lt;h2&gt;" &amp;A252&amp; "&lt;/h2&gt;&lt;table&gt;&lt;tbody&gt;"</f>
        <v>&lt;div class='v-space'&gt;&lt;/div&gt;&lt;div id='contains'&gt;&lt;h2&gt;CONTAINS&lt;/h2&gt;&lt;table&gt;&lt;tbody&gt;</v>
      </c>
    </row>
    <row r="253" spans="1:3" ht="28" x14ac:dyDescent="0.2">
      <c r="A253" s="26" t="s">
        <v>163</v>
      </c>
      <c r="B253" s="27" t="s">
        <v>125</v>
      </c>
      <c r="C253" t="str">
        <f>"&lt;tr&gt;&lt;td class='table-first-column'&gt;" &amp;A253 &amp; "&lt;/td&gt;&lt;td&gt;" &amp; B253 &amp; "&lt;/td&gt;&lt;/tr&gt;"</f>
        <v>&lt;tr&gt;&lt;td class='table-first-column'&gt;Description:&lt;/td&gt;&lt;td&gt;Compares two arguments of text and returns TRUE if the first argument contains the second argument. If not, returns FALSE.&lt;/td&gt;&lt;/tr&gt;</v>
      </c>
    </row>
    <row r="254" spans="1:3" ht="47" customHeight="1" x14ac:dyDescent="0.2">
      <c r="A254" s="26" t="s">
        <v>164</v>
      </c>
      <c r="B254" s="28" t="s">
        <v>194</v>
      </c>
      <c r="C254" t="str">
        <f>"&lt;tr&gt;&lt;td class='table-first-column'&gt;" &amp;A254 &amp; "&lt;/td&gt;&lt;td&gt;" &amp; B254 &amp; "&lt;/td&gt;&lt;/tr&gt;"</f>
        <v>&lt;tr&gt;&lt;td class='table-first-column'&gt;Use:&lt;/td&gt;&lt;td&gt;&lt;span class='formula'&gt;CONTAINS(text, compare_text)&lt;/span&gt; and replace &lt;span class='formula'&gt;text&lt;/span&gt; with the text that contains the value of &lt;span class='formula'&gt;compare_text&lt;/span&gt;.&lt;/td&gt;&lt;/tr&gt;</v>
      </c>
    </row>
    <row r="255" spans="1:3" ht="123" customHeight="1" x14ac:dyDescent="0.2">
      <c r="A255" s="26"/>
      <c r="B255" s="27" t="s">
        <v>251</v>
      </c>
      <c r="C255" t="str">
        <f>"&lt;tr&gt;&lt;td class='table-first-column'&gt;" &amp;A255 &amp; "&lt;/td&gt;&lt;td&gt;" &amp; B255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256" spans="1:3" x14ac:dyDescent="0.2">
      <c r="A256" s="26" t="s">
        <v>186</v>
      </c>
      <c r="B256" s="32" t="s">
        <v>187</v>
      </c>
      <c r="C256" t="str">
        <f>"&lt;tr&gt;&lt;td class='table-first-column'&gt;" &amp;A256 &amp; "&lt;/td&gt;&lt;td&gt;" &amp; B256 &amp; "&lt;/td&gt;&lt;/tr&gt;"</f>
        <v>&lt;tr&gt;&lt;td class='table-first-column'&gt;Tips:&lt;/td&gt;&lt;td&gt;This function is case-sensitive so be sure your compare_text value has the correct capitalization.&lt;/td&gt;&lt;/tr&gt;</v>
      </c>
    </row>
    <row r="257" spans="1:3" x14ac:dyDescent="0.2">
      <c r="C257" s="34" t="s">
        <v>191</v>
      </c>
    </row>
    <row r="259" spans="1:3" x14ac:dyDescent="0.2">
      <c r="A259" s="23" t="s">
        <v>107</v>
      </c>
      <c r="B259" s="23" t="str">
        <f>SUBSTITUTE(LOWER(A259), " ", "_")</f>
        <v>date</v>
      </c>
      <c r="C259" t="str">
        <f>"&lt;div class='v-space'&gt;&lt;/div&gt;&lt;div id='" &amp; B259 &amp;"'&gt;&lt;h2&gt;" &amp;A259&amp; "&lt;/h2&gt;&lt;table&gt;&lt;tbody&gt;"</f>
        <v>&lt;div class='v-space'&gt;&lt;/div&gt;&lt;div id='date'&gt;&lt;h2&gt;DATE&lt;/h2&gt;&lt;table&gt;&lt;tbody&gt;</v>
      </c>
    </row>
    <row r="260" spans="1:3" x14ac:dyDescent="0.2">
      <c r="A260" s="26" t="s">
        <v>163</v>
      </c>
      <c r="B260" s="27" t="s">
        <v>188</v>
      </c>
      <c r="C260" t="str">
        <f>"&lt;tr&gt;&lt;td class='table-first-column'&gt;" &amp;A260 &amp; "&lt;/td&gt;&lt;td&gt;" &amp; B260 &amp; "&lt;/td&gt;&lt;/tr&gt;"</f>
        <v>&lt;tr&gt;&lt;td class='table-first-column'&gt;Description:&lt;/td&gt;&lt;td&gt;Returns a date value from year, month, and day values you enter. &lt;/td&gt;&lt;/tr&gt;</v>
      </c>
    </row>
    <row r="261" spans="1:3" ht="29" x14ac:dyDescent="0.2">
      <c r="A261" s="26" t="s">
        <v>164</v>
      </c>
      <c r="B261" s="28" t="s">
        <v>189</v>
      </c>
      <c r="C261" t="str">
        <f>"&lt;tr&gt;&lt;td class='table-first-column'&gt;" &amp;A261 &amp; "&lt;/td&gt;&lt;td&gt;" &amp; B261 &amp; "&lt;/td&gt;&lt;/tr&gt;"</f>
        <v>&lt;tr&gt;&lt;td class='table-first-column'&gt;Use:&lt;/td&gt;&lt;td&gt;&lt;span class='formula'&gt;DATE(year,month,day)&lt;/span&gt; and use year with a four-digit year, month with a two-digit month, and day with a two-digit day.&lt;/td&gt;&lt;/tr&gt;</v>
      </c>
    </row>
    <row r="262" spans="1:3" ht="38" customHeight="1" x14ac:dyDescent="0.2">
      <c r="A262" s="26" t="s">
        <v>165</v>
      </c>
      <c r="B262" s="28" t="s">
        <v>190</v>
      </c>
      <c r="C262" t="str">
        <f>"&lt;tr&gt;&lt;td class='table-first-column'&gt;" &amp;A262 &amp; "&lt;/td&gt;&lt;td&gt;" &amp; B262 &amp; "&lt;/td&gt;&lt;/tr&gt;"</f>
        <v>&lt;tr&gt;&lt;td class='table-first-column'&gt;Example:&lt;/td&gt;&lt;td&gt;&lt;span class='formula'&gt;DATE(2005, 01, 02)&lt;/span&gt; creates a date field of January 2, 2005.&lt;/td&gt;&lt;/tr&gt;</v>
      </c>
    </row>
    <row r="263" spans="1:3" x14ac:dyDescent="0.2">
      <c r="C263" s="34" t="s">
        <v>191</v>
      </c>
    </row>
    <row r="264" spans="1:3" ht="33" customHeight="1" x14ac:dyDescent="0.2"/>
    <row r="266" spans="1:3" x14ac:dyDescent="0.2">
      <c r="A266" s="23" t="s">
        <v>109</v>
      </c>
      <c r="B266" s="23" t="str">
        <f>SUBSTITUTE(LOWER(A266), " ", "_")</f>
        <v>daysbetween</v>
      </c>
      <c r="C266" t="str">
        <f>"&lt;div class='v-space'&gt;&lt;/div&gt;&lt;div id='" &amp; B266 &amp;"'&gt;&lt;h2&gt;" &amp;A266&amp; "&lt;/h2&gt;&lt;table&gt;&lt;tbody&gt;"</f>
        <v>&lt;div class='v-space'&gt;&lt;/div&gt;&lt;div id='daysbetween'&gt;&lt;h2&gt;DAYSBETWEEN&lt;/h2&gt;&lt;table&gt;&lt;tbody&gt;</v>
      </c>
    </row>
    <row r="267" spans="1:3" x14ac:dyDescent="0.2">
      <c r="A267" s="26" t="s">
        <v>163</v>
      </c>
      <c r="B267" s="27" t="s">
        <v>196</v>
      </c>
      <c r="C267" t="str">
        <f>"&lt;tr&gt;&lt;td class='table-first-column'&gt;" &amp;A267 &amp; "&lt;/td&gt;&lt;td&gt;" &amp; B267 &amp; "&lt;/td&gt;&lt;/tr&gt;"</f>
        <v>&lt;tr&gt;&lt;td class='table-first-column'&gt;Description:&lt;/td&gt;&lt;td&gt;Returns a integer value that is the difference between two dates. &lt;/td&gt;&lt;/tr&gt;</v>
      </c>
    </row>
    <row r="268" spans="1:3" x14ac:dyDescent="0.2">
      <c r="A268" s="26" t="s">
        <v>164</v>
      </c>
      <c r="B268" s="39" t="s">
        <v>197</v>
      </c>
      <c r="C268" t="str">
        <f>"&lt;tr&gt;&lt;td class='table-first-column'&gt;" &amp;A268 &amp; "&lt;/td&gt;&lt;td&gt;" &amp; B268 &amp; "&lt;/td&gt;&lt;/tr&gt;"</f>
        <v>&lt;tr&gt;&lt;td class='table-first-column'&gt;Use:&lt;/td&gt;&lt;td&gt;&lt;span class='formula'&gt;DAYSBETWEEN(date1, date2) &lt;/span&gt;&lt;/td&gt;&lt;/tr&gt;</v>
      </c>
    </row>
    <row r="269" spans="1:3" ht="30" x14ac:dyDescent="0.2">
      <c r="A269" s="26" t="s">
        <v>165</v>
      </c>
      <c r="B269" s="39" t="s">
        <v>198</v>
      </c>
      <c r="C269" t="str">
        <f>"&lt;tr&gt;&lt;td class='table-first-column'&gt;" &amp;A269 &amp; "&lt;/td&gt;&lt;td&gt;" &amp; B269 &amp; "&lt;/td&gt;&lt;/tr&gt;"</f>
        <v>&lt;tr&gt;&lt;td class='table-first-column'&gt;Example:&lt;/td&gt;&lt;td&gt;&lt;span class='formula'&gt;DAYSBETWEEN(Birthdate__c, TODAY()) calculates days since the Birthdate__c.&lt;/span&gt;&lt;/td&gt;&lt;/tr&gt;</v>
      </c>
    </row>
    <row r="270" spans="1:3" x14ac:dyDescent="0.2">
      <c r="C270" s="34" t="s">
        <v>191</v>
      </c>
    </row>
    <row r="272" spans="1:3" x14ac:dyDescent="0.2">
      <c r="A272" s="23" t="s">
        <v>646</v>
      </c>
      <c r="B272" s="23" t="str">
        <f>SUBSTITUTE(LOWER(A272), " ", "_")</f>
        <v>escape_html4</v>
      </c>
      <c r="C272" t="str">
        <f>"&lt;div class='v-space'&gt;&lt;/div&gt;&lt;div id='" &amp; B272 &amp;"'&gt;&lt;h2&gt;" &amp;A272&amp; "&lt;/h2&gt;&lt;table&gt;&lt;tbody&gt;"</f>
        <v>&lt;div class='v-space'&gt;&lt;/div&gt;&lt;div id='escape_html4'&gt;&lt;h2&gt;ESCAPE_HTML4&lt;/h2&gt;&lt;table&gt;&lt;tbody&gt;</v>
      </c>
    </row>
    <row r="273" spans="1:3" ht="28" x14ac:dyDescent="0.2">
      <c r="A273" s="35" t="s">
        <v>163</v>
      </c>
      <c r="B273" s="27" t="s">
        <v>647</v>
      </c>
      <c r="C273" t="str">
        <f>"&lt;tr&gt;&lt;td class='table-first-column'&gt;" &amp;A273 &amp; "&lt;/td&gt;&lt;td&gt;" &amp; B273 &amp; "&lt;/td&gt;&lt;/tr&gt;"</f>
        <v>&lt;tr&gt;&lt;td class='table-first-column'&gt;Description:&lt;/td&gt;&lt;td&gt;Escapes the characters in a String using HTML 4.0 entities. It is equal to Apex String class's &lt;span class='formula'&gt;escapeHtml4()&lt;/span method.&lt;/td&gt;&lt;/tr&gt;</v>
      </c>
    </row>
    <row r="274" spans="1:3" ht="55" customHeight="1" x14ac:dyDescent="0.2">
      <c r="A274" s="36" t="s">
        <v>164</v>
      </c>
      <c r="B274" s="28" t="s">
        <v>650</v>
      </c>
      <c r="C274" t="str">
        <f>"&lt;tr&gt;&lt;td class='table-first-column'&gt;" &amp;A274 &amp; "&lt;/td&gt;&lt;td&gt;" &amp; B274 &amp; "&lt;/td&gt;&lt;/tr&gt;"</f>
        <v>&lt;tr&gt;&lt;td class='table-first-column'&gt;Use:&lt;/td&gt;&lt;td&gt;&lt;span class='formula'&gt;ESCAPE_HTML4(text)&lt;/span&gt; and replace expression with a text value, merge field, or expression.&lt;/td&gt;&lt;/tr&gt;</v>
      </c>
    </row>
    <row r="275" spans="1:3" x14ac:dyDescent="0.2">
      <c r="C275" s="34" t="s">
        <v>191</v>
      </c>
    </row>
    <row r="277" spans="1:3" x14ac:dyDescent="0.2">
      <c r="A277" s="23" t="s">
        <v>648</v>
      </c>
      <c r="B277" s="23" t="str">
        <f>SUBSTITUTE(LOWER(A277), " ", "_")</f>
        <v>escape_xml</v>
      </c>
      <c r="C277" t="str">
        <f>"&lt;div class='v-space'&gt;&lt;/div&gt;&lt;div id='" &amp; B277 &amp;"'&gt;&lt;h2&gt;" &amp;A277&amp; "&lt;/h2&gt;&lt;table&gt;&lt;tbody&gt;"</f>
        <v>&lt;div class='v-space'&gt;&lt;/div&gt;&lt;div id='escape_xml'&gt;&lt;h2&gt;ESCAPE_XML&lt;/h2&gt;&lt;table&gt;&lt;tbody&gt;</v>
      </c>
    </row>
    <row r="278" spans="1:3" ht="28" x14ac:dyDescent="0.2">
      <c r="A278" s="35" t="s">
        <v>163</v>
      </c>
      <c r="B278" s="27" t="s">
        <v>649</v>
      </c>
      <c r="C278" t="str">
        <f>"&lt;tr&gt;&lt;td class='table-first-column'&gt;" &amp;A278 &amp; "&lt;/td&gt;&lt;td&gt;" &amp; B278 &amp; "&lt;/td&gt;&lt;/tr&gt;"</f>
        <v>&lt;tr&gt;&lt;td class='table-first-column'&gt;Description:&lt;/td&gt;&lt;td&gt;Escapes the characters in a String using XML entities. It is equal to Apex String class's &lt;span class='formula'&gt;escapeXml()&lt;/span method.&lt;/td&gt;&lt;/tr&gt;</v>
      </c>
    </row>
    <row r="279" spans="1:3" ht="55" customHeight="1" x14ac:dyDescent="0.2">
      <c r="A279" s="36" t="s">
        <v>164</v>
      </c>
      <c r="B279" s="28" t="s">
        <v>651</v>
      </c>
      <c r="C279" t="str">
        <f>"&lt;tr&gt;&lt;td class='table-first-column'&gt;" &amp;A279 &amp; "&lt;/td&gt;&lt;td&gt;" &amp; B279 &amp; "&lt;/td&gt;&lt;/tr&gt;"</f>
        <v>&lt;tr&gt;&lt;td class='table-first-column'&gt;Use:&lt;/td&gt;&lt;td&gt;&lt;span class='formula'&gt;ESCAPE_XML(text)&lt;/span&gt; and replace expression with a text value, merge field, or expression.&lt;/td&gt;&lt;/tr&gt;</v>
      </c>
    </row>
    <row r="280" spans="1:3" x14ac:dyDescent="0.2">
      <c r="C280" s="34" t="s">
        <v>191</v>
      </c>
    </row>
    <row r="282" spans="1:3" x14ac:dyDescent="0.2">
      <c r="A282" s="23" t="s">
        <v>751</v>
      </c>
      <c r="B282" s="23" t="str">
        <f>SUBSTITUTE(LOWER(A282), " ", "_")</f>
        <v>ends_with</v>
      </c>
      <c r="C282" t="str">
        <f>"&lt;div class='v-space'&gt;&lt;/div&gt;&lt;div id='" &amp; B282 &amp;"'&gt;&lt;h2&gt;" &amp;A282&amp; "&lt;/h2&gt;&lt;table&gt;&lt;tbody&gt;"</f>
        <v>&lt;div class='v-space'&gt;&lt;/div&gt;&lt;div id='ends_with'&gt;&lt;h2&gt;ENDS_WITH&lt;/h2&gt;&lt;table&gt;&lt;tbody&gt;</v>
      </c>
    </row>
    <row r="283" spans="1:3" x14ac:dyDescent="0.2">
      <c r="A283" s="26" t="s">
        <v>163</v>
      </c>
      <c r="B283" s="27" t="s">
        <v>753</v>
      </c>
      <c r="C283" t="str">
        <f>"&lt;tr&gt;&lt;td class='table-first-column'&gt;" &amp;A283 &amp; "&lt;/td&gt;&lt;td&gt;" &amp; B283 &amp; "&lt;/td&gt;&lt;/tr&gt;"</f>
        <v>&lt;tr&gt;&lt;td class='table-first-column'&gt;Description:&lt;/td&gt;&lt;td&gt;Determines if string ends with specific characters and returns TRUE if it does. Returns FALSE if it doesn't.&lt;/td&gt;&lt;/tr&gt;</v>
      </c>
    </row>
    <row r="284" spans="1:3" ht="45" x14ac:dyDescent="0.2">
      <c r="A284" s="26" t="s">
        <v>164</v>
      </c>
      <c r="B284" s="28" t="s">
        <v>752</v>
      </c>
      <c r="C284" t="str">
        <f>"&lt;tr&gt;&lt;td class='table-first-column'&gt;" &amp;A284 &amp; "&lt;/td&gt;&lt;td&gt;" &amp; B284 &amp; "&lt;/td&gt;&lt;/tr&gt;"</f>
        <v>&lt;tr&gt;&lt;td class='table-first-column'&gt;Use:&lt;/td&gt;&lt;td&gt;&lt;span class='formula'&gt;ENDS_WITH(string, compare_string)&lt;/span&gt; and replace text, compare_text with the characters or fields you want to compare.&lt;/td&gt;&lt;/tr&gt;</v>
      </c>
    </row>
    <row r="285" spans="1:3" ht="103" customHeight="1" x14ac:dyDescent="0.2">
      <c r="A285" s="26" t="s">
        <v>165</v>
      </c>
      <c r="B285" s="28" t="s">
        <v>754</v>
      </c>
      <c r="C285" t="str">
        <f>"&lt;tr&gt;&lt;td class='table-first-column'&gt;" &amp;A285 &amp; "&lt;/td&gt;&lt;td&gt;" &amp; B285 &amp; "&lt;/td&gt;&lt;/tr&gt;"</f>
        <v>&lt;tr&gt;&lt;td class='table-first-column'&gt;Example:&lt;/td&gt;&lt;td&gt;&lt;span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&lt;b&gt;Technical&lt;/b&gt;.&lt;/td&gt;&lt;/tr&gt;</v>
      </c>
    </row>
    <row r="286" spans="1:3" x14ac:dyDescent="0.2">
      <c r="C286" s="34" t="s">
        <v>191</v>
      </c>
    </row>
    <row r="287" spans="1:3" x14ac:dyDescent="0.2">
      <c r="C287" s="34"/>
    </row>
    <row r="288" spans="1:3" x14ac:dyDescent="0.2">
      <c r="A288" s="23" t="s">
        <v>725</v>
      </c>
      <c r="B288" s="23" t="str">
        <f>SUBSTITUTE(LOWER(A288), " ", "_")</f>
        <v>index_of</v>
      </c>
      <c r="C288" t="str">
        <f>"&lt;div class='v-space'&gt;&lt;/div&gt;&lt;div id='" &amp; B288 &amp;"'&gt;&lt;h2&gt;" &amp;A288&amp; "&lt;/h2&gt;&lt;table&gt;&lt;tbody&gt;"</f>
        <v>&lt;div class='v-space'&gt;&lt;/div&gt;&lt;div id='index_of'&gt;&lt;h2&gt;INDEX_OF&lt;/h2&gt;&lt;table&gt;&lt;tbody&gt;</v>
      </c>
    </row>
    <row r="289" spans="1:3" x14ac:dyDescent="0.2">
      <c r="A289" s="26" t="s">
        <v>199</v>
      </c>
      <c r="B289" s="27" t="s">
        <v>730</v>
      </c>
      <c r="C289" t="str">
        <f>"&lt;tr&gt;&lt;td class='table-first-column'&gt;" &amp;A289 &amp; "&lt;/td&gt;&lt;td&gt;" &amp; B289 &amp; "&lt;/td&gt;&lt;/tr&gt;"</f>
        <v>&lt;tr&gt;&lt;td class='table-first-column'&gt;Description:​​&lt;/td&gt;&lt;td&gt;Returns the first index of substring in the full string, case sensitive.&lt;/td&gt;&lt;/tr&gt;</v>
      </c>
    </row>
    <row r="290" spans="1:3" x14ac:dyDescent="0.2">
      <c r="A290" s="26" t="s">
        <v>164</v>
      </c>
      <c r="B290" s="28" t="s">
        <v>727</v>
      </c>
      <c r="C290" t="str">
        <f>"&lt;tr&gt;&lt;td class='table-first-column'&gt;" &amp;A290 &amp; "&lt;/td&gt;&lt;td&gt;" &amp; B290 &amp; "&lt;/td&gt;&lt;/tr&gt;"</f>
        <v>&lt;tr&gt;&lt;td class='table-first-column'&gt;Use:&lt;/td&gt;&lt;td&gt;&lt;span class='formula'&gt;INDEX_OF(string, substring, [index])&lt;/span&gt;.&lt;/td&gt;&lt;/tr&gt;</v>
      </c>
    </row>
    <row r="291" spans="1:3" x14ac:dyDescent="0.2">
      <c r="A291" s="26" t="s">
        <v>165</v>
      </c>
      <c r="B291" s="28" t="s">
        <v>728</v>
      </c>
      <c r="C291" t="str">
        <f>"&lt;tr&gt;&lt;td class='table-first-column'&gt;" &amp;A291 &amp; "&lt;/td&gt;&lt;td&gt;" &amp; B291 &amp; "&lt;/td&gt;&lt;/tr&gt;"</f>
        <v>&lt;tr&gt;&lt;td class='table-first-column'&gt;Example:&lt;/td&gt;&lt;td&gt;&lt;span class='formula'&gt;INDEX_OF("abcdbcdefg", "bcd")&lt;/span&gt; returns 1.&lt;/td&gt;&lt;/tr&gt;</v>
      </c>
    </row>
    <row r="292" spans="1:3" x14ac:dyDescent="0.2">
      <c r="C292" s="34" t="s">
        <v>191</v>
      </c>
    </row>
    <row r="293" spans="1:3" x14ac:dyDescent="0.2">
      <c r="C293" s="34"/>
    </row>
    <row r="294" spans="1:3" x14ac:dyDescent="0.2">
      <c r="A294" s="23" t="s">
        <v>726</v>
      </c>
      <c r="B294" s="23" t="str">
        <f>SUBSTITUTE(LOWER(A294), " ", "_")</f>
        <v>index_of_ignore_case</v>
      </c>
      <c r="C294" t="str">
        <f>"&lt;div class='v-space'&gt;&lt;/div&gt;&lt;div id='" &amp; B294 &amp;"'&gt;&lt;h2&gt;" &amp;A294&amp; "&lt;/h2&gt;&lt;table&gt;&lt;tbody&gt;"</f>
        <v>&lt;div class='v-space'&gt;&lt;/div&gt;&lt;div id='index_of_ignore_case'&gt;&lt;h2&gt;INDEX_OF_IGNORE_CASE&lt;/h2&gt;&lt;table&gt;&lt;tbody&gt;</v>
      </c>
    </row>
    <row r="295" spans="1:3" x14ac:dyDescent="0.2">
      <c r="A295" s="26" t="s">
        <v>199</v>
      </c>
      <c r="B295" s="27" t="s">
        <v>729</v>
      </c>
      <c r="C295" t="str">
        <f>"&lt;tr&gt;&lt;td class='table-first-column'&gt;" &amp;A295 &amp; "&lt;/td&gt;&lt;td&gt;" &amp; B295 &amp; "&lt;/td&gt;&lt;/tr&gt;"</f>
        <v>&lt;tr&gt;&lt;td class='table-first-column'&gt;Description:​​&lt;/td&gt;&lt;td&gt;Returns the first index of substring in the full string, case insensitive.&lt;/td&gt;&lt;/tr&gt;</v>
      </c>
    </row>
    <row r="296" spans="1:3" ht="30" x14ac:dyDescent="0.2">
      <c r="A296" s="26" t="s">
        <v>164</v>
      </c>
      <c r="B296" s="28" t="s">
        <v>731</v>
      </c>
      <c r="C296" t="str">
        <f>"&lt;tr&gt;&lt;td class='table-first-column'&gt;" &amp;A296 &amp; "&lt;/td&gt;&lt;td&gt;" &amp; B296 &amp; "&lt;/td&gt;&lt;/tr&gt;"</f>
        <v>&lt;tr&gt;&lt;td class='table-first-column'&gt;Use:&lt;/td&gt;&lt;td&gt;&lt;span class='formula'&gt;INDEX_OF_IGNORE_CASE(string, substring, [index])&lt;/span&gt;.&lt;/td&gt;&lt;/tr&gt;</v>
      </c>
    </row>
    <row r="297" spans="1:3" ht="30" x14ac:dyDescent="0.2">
      <c r="A297" s="26" t="s">
        <v>165</v>
      </c>
      <c r="B297" s="28" t="s">
        <v>732</v>
      </c>
      <c r="C297" t="str">
        <f>"&lt;tr&gt;&lt;td class='table-first-column'&gt;" &amp;A297 &amp; "&lt;/td&gt;&lt;td&gt;" &amp; B297 &amp; "&lt;/td&gt;&lt;/tr&gt;"</f>
        <v>&lt;tr&gt;&lt;td class='table-first-column'&gt;Example:&lt;/td&gt;&lt;td&gt;&lt;span class='formula'&gt;INDEX_OF_IGNORE_CASE("abcdbcdefg", "BcD")&lt;/span&gt; returns 1.&lt;/td&gt;&lt;/tr&gt;</v>
      </c>
    </row>
    <row r="298" spans="1:3" x14ac:dyDescent="0.2">
      <c r="C298" s="34" t="s">
        <v>191</v>
      </c>
    </row>
    <row r="299" spans="1:3" ht="22" customHeight="1" x14ac:dyDescent="0.2"/>
    <row r="300" spans="1:3" x14ac:dyDescent="0.2">
      <c r="A300" s="23" t="s">
        <v>711</v>
      </c>
      <c r="B300" s="23" t="str">
        <f>SUBSTITUTE(LOWER(A300), " ", "_")</f>
        <v>is_blank</v>
      </c>
      <c r="C300" t="str">
        <f>"&lt;div class='v-space'&gt;&lt;/div&gt;&lt;div id='" &amp; B300 &amp;"'&gt;&lt;h2&gt;" &amp;A300&amp; "&lt;/h2&gt;&lt;table&gt;&lt;tbody&gt;"</f>
        <v>&lt;div class='v-space'&gt;&lt;/div&gt;&lt;div id='is_blank'&gt;&lt;h2&gt;IS_BLANK&lt;/h2&gt;&lt;table&gt;&lt;tbody&gt;</v>
      </c>
    </row>
    <row r="301" spans="1:3" ht="28" x14ac:dyDescent="0.2">
      <c r="A301" s="26" t="s">
        <v>199</v>
      </c>
      <c r="B301" s="27" t="s">
        <v>119</v>
      </c>
      <c r="C301" t="str">
        <f>"&lt;tr&gt;&lt;td class='table-first-column'&gt;" &amp;A301 &amp; "&lt;/td&gt;&lt;td&gt;" &amp; B301 &amp; "&lt;/td&gt;&lt;/tr&gt;"</f>
        <v>&lt;tr&gt;&lt;td class='table-first-column'&gt;Description:​​&lt;/td&gt;&lt;td&gt;Determines if an expression has a value and returns TRUE if it does not. If it contains a value, this function returns FALSE.&lt;/td&gt;&lt;/tr&gt;</v>
      </c>
    </row>
    <row r="302" spans="1:3" ht="30" x14ac:dyDescent="0.2">
      <c r="A302" s="26" t="s">
        <v>164</v>
      </c>
      <c r="B302" s="28" t="s">
        <v>712</v>
      </c>
      <c r="C302" t="str">
        <f>"&lt;tr&gt;&lt;td class='table-first-column'&gt;" &amp;A302 &amp; "&lt;/td&gt;&lt;td&gt;" &amp; B302 &amp; "&lt;/td&gt;&lt;/tr&gt;"</f>
        <v>&lt;tr&gt;&lt;td class='table-first-column'&gt;Use:&lt;/td&gt;&lt;td&gt;&lt;span class='formula'&gt;IS_BLANK(expression)&lt;/span&gt; and replace expression with the expression you want evaluated.&lt;/td&gt;&lt;/tr&gt;</v>
      </c>
    </row>
    <row r="303" spans="1:3" x14ac:dyDescent="0.2">
      <c r="A303" s="26" t="s">
        <v>165</v>
      </c>
      <c r="B303" s="31" t="s">
        <v>713</v>
      </c>
      <c r="C303" t="str">
        <f>"&lt;tr&gt;&lt;td class='table-first-column'&gt;" &amp;A303 &amp; "&lt;/td&gt;&lt;td&gt;" &amp; B303 &amp; "&lt;/td&gt;&lt;/tr&gt;"</f>
        <v>&lt;tr&gt;&lt;td class='table-first-column'&gt;Example:&lt;/td&gt;&lt;td&gt;&lt;span class='formula'&gt;IF(IS_BLANK(Maint_Amount__c), 0, 1)&lt;/span&gt;&lt;/td&gt;&lt;/tr&gt;</v>
      </c>
    </row>
    <row r="304" spans="1:3" x14ac:dyDescent="0.2">
      <c r="C304" s="34" t="s">
        <v>191</v>
      </c>
    </row>
    <row r="306" spans="1:3" x14ac:dyDescent="0.2">
      <c r="A306" s="23" t="s">
        <v>714</v>
      </c>
      <c r="B306" s="23" t="str">
        <f>SUBSTITUTE(LOWER(A306), " ", "_")</f>
        <v>is_first_in_batch</v>
      </c>
      <c r="C306" t="str">
        <f>"&lt;div class='v-space'&gt;&lt;/div&gt;&lt;div id='" &amp; B306 &amp;"'&gt;&lt;h2&gt;" &amp;A306&amp; "&lt;/h2&gt;&lt;table&gt;&lt;tbody&gt;"</f>
        <v>&lt;div class='v-space'&gt;&lt;/div&gt;&lt;div id='is_first_in_batch'&gt;&lt;h2&gt;IS_FIRST_IN_BATCH&lt;/h2&gt;&lt;table&gt;&lt;tbody&gt;</v>
      </c>
    </row>
    <row r="307" spans="1:3" ht="46" customHeight="1" x14ac:dyDescent="0.2">
      <c r="A307" s="26" t="s">
        <v>199</v>
      </c>
      <c r="B307" s="27" t="s">
        <v>796</v>
      </c>
      <c r="C307" t="str">
        <f>"&lt;tr&gt;&lt;td class='table-first-column'&gt;" &amp;A307 &amp; "&lt;/td&gt;&lt;td&gt;" &amp; B307 &amp; "&lt;/td&gt;&lt;/tr&gt;"</f>
        <v>&lt;tr&gt;&lt;td class='table-first-column'&gt;Description:​​&lt;/td&gt;&lt;td&gt;Determines if a field's value of the currently being evaluated record first appears in the batch. Typically this function can be used in the "In Scope Filter" to filter in the scoped source records in a batch, or in the field mappings to conditionally evaluate values.&lt;/td&gt;&lt;/tr&gt;</v>
      </c>
    </row>
    <row r="308" spans="1:3" ht="45" x14ac:dyDescent="0.2">
      <c r="A308" s="26" t="s">
        <v>164</v>
      </c>
      <c r="B308" s="28" t="s">
        <v>715</v>
      </c>
      <c r="C308" t="str">
        <f>"&lt;tr&gt;&lt;td class='table-first-column'&gt;" &amp;A308 &amp; "&lt;/td&gt;&lt;td&gt;" &amp; B308 &amp; "&lt;/td&gt;&lt;/tr&gt;"</f>
        <v>&lt;tr&gt;&lt;td class='table-first-column'&gt;Use:&lt;/td&gt;&lt;td&gt;&lt;span class='formula'&gt;IS_FIRST_IN_BATCH(field_name)&lt;/span&gt; and replace &lt;span class='formula'&gt;field_name&lt;/span&gt; with the field name of the source object.&lt;/td&gt;&lt;/tr&gt;</v>
      </c>
    </row>
    <row r="309" spans="1:3" ht="30" x14ac:dyDescent="0.2">
      <c r="A309" s="26" t="s">
        <v>165</v>
      </c>
      <c r="B309" s="28" t="s">
        <v>716</v>
      </c>
      <c r="C309" t="str">
        <f>"&lt;tr&gt;&lt;td class='table-first-column'&gt;" &amp;A309 &amp; "&lt;/td&gt;&lt;td&gt;" &amp; B309 &amp; "&lt;/td&gt;&lt;/tr&gt;"</f>
        <v>&lt;tr&gt;&lt;td class='table-first-column'&gt;Example:&lt;/td&gt;&lt;td&gt;&lt;span class='formula'&gt;IS_FIRST_IN_BATCH("Name") returns true if the current source record's Name first appears in the batch.&lt;/span&gt;&lt;/td&gt;&lt;/tr&gt;</v>
      </c>
    </row>
    <row r="310" spans="1:3" x14ac:dyDescent="0.2">
      <c r="B310" s="28"/>
      <c r="C310" s="34" t="s">
        <v>191</v>
      </c>
    </row>
    <row r="312" spans="1:3" x14ac:dyDescent="0.2">
      <c r="A312" s="25" t="s">
        <v>704</v>
      </c>
      <c r="B312" s="23" t="str">
        <f>SUBSTITUTE(LOWER(A312), " ", "_")</f>
        <v>is_number</v>
      </c>
      <c r="C312" t="str">
        <f>"&lt;div class='v-space'&gt;&lt;/div&gt;&lt;div id='" &amp; B312 &amp;"'&gt;&lt;h2&gt;" &amp;A312&amp; "&lt;/h2&gt;&lt;table&gt;&lt;tbody&gt;"</f>
        <v>&lt;div class='v-space'&gt;&lt;/div&gt;&lt;div id='is_number'&gt;&lt;h2&gt;IS_NUMBER&lt;/h2&gt;&lt;table&gt;&lt;tbody&gt;</v>
      </c>
    </row>
    <row r="313" spans="1:3" x14ac:dyDescent="0.2">
      <c r="A313" s="26" t="s">
        <v>163</v>
      </c>
      <c r="B313" s="27" t="s">
        <v>120</v>
      </c>
      <c r="C313" t="str">
        <f>"&lt;tr&gt;&lt;td class='table-first-column'&gt;" &amp;A313 &amp; "&lt;/td&gt;&lt;td&gt;" &amp; B313 &amp; "&lt;/td&gt;&lt;/tr&gt;"</f>
        <v>&lt;tr&gt;&lt;td class='table-first-column'&gt;Description:&lt;/td&gt;&lt;td&gt;Determines if a text value is a number and returns TRUE if it is. Otherwise, it returns FALSE.&lt;/td&gt;&lt;/tr&gt;</v>
      </c>
    </row>
    <row r="314" spans="1:3" ht="30" x14ac:dyDescent="0.2">
      <c r="A314" s="26" t="s">
        <v>164</v>
      </c>
      <c r="B314" s="28" t="s">
        <v>708</v>
      </c>
      <c r="C314" t="str">
        <f>"&lt;tr&gt;&lt;td class='table-first-column'&gt;" &amp;A314 &amp; "&lt;/td&gt;&lt;td&gt;" &amp; B314 &amp; "&lt;/td&gt;&lt;/tr&gt;"</f>
        <v>&lt;tr&gt;&lt;td class='table-first-column'&gt;Use:&lt;/td&gt;&lt;td&gt;&lt;span class='formula'&gt;IS_NUMBER(text)&lt;/span&gt; and replace text with the merge field name for the text field.&lt;/td&gt;&lt;/tr&gt;</v>
      </c>
    </row>
    <row r="315" spans="1:3" ht="30" x14ac:dyDescent="0.2">
      <c r="A315" s="26" t="s">
        <v>165</v>
      </c>
      <c r="B315" s="28" t="s">
        <v>709</v>
      </c>
      <c r="C315" t="str">
        <f>"&lt;tr&gt;&lt;td class='table-first-column'&gt;" &amp;A315 &amp; "&lt;/td&gt;&lt;td&gt;" &amp; B315 &amp; "&lt;/td&gt;&lt;/tr&gt;"</f>
        <v>&lt;tr&gt;&lt;td class='table-first-column'&gt;Example:&lt;/td&gt;&lt;td&gt;&lt;span class='formula'&gt;OR(LEN(Bank_Account_Number__c) &lt;&gt; 10, NOT(IS_NUMBER(Bank_Account_Number__c)))&lt;/span&gt;&lt;/td&gt;&lt;/tr&gt;</v>
      </c>
    </row>
    <row r="316" spans="1:3" ht="84" x14ac:dyDescent="0.2">
      <c r="A316" s="26" t="s">
        <v>186</v>
      </c>
      <c r="B316" s="32" t="s">
        <v>710</v>
      </c>
      <c r="C316" t="str">
        <f>"&lt;tr&gt;&lt;td class='table-first-column'&gt;" &amp;A316 &amp; "&lt;/td&gt;&lt;td&gt;" &amp; B316 &amp; "&lt;/td&gt;&lt;/tr&gt;"</f>
        <v>&lt;tr&gt;&lt;td class='table-first-column'&gt;Tips:&lt;/td&gt;&lt;td&gt;&lt;ul&gt;&lt;li&gt;This function returns FALSE for blank values.&lt;div class='v-space-s'&gt;&lt;/div&gt;The IS_NUMBER function is not aware of your locale. For example, &lt;span class='formula'&gt;IS_NUMBER("123,12")&lt;/span&gt; and &lt;span class='formula'&gt;IS_NUMBER("1 000")&lt;/span&gt; return FALSE even if the user's locale is “French.”&lt;/li&gt;&lt;li&gt;Chinese, Japanese, Korean, and special characters including a space return FALSE.&lt;/li&gt;&lt;li&gt;The IS_NUMBER function returns TRUE for scientific formatting such as “2E2” or “123.123.”&lt;/li&gt;&lt;/ul&gt;&lt;/td&gt;&lt;/tr&gt;</v>
      </c>
    </row>
    <row r="317" spans="1:3" x14ac:dyDescent="0.2">
      <c r="C317" s="34" t="s">
        <v>191</v>
      </c>
    </row>
    <row r="318" spans="1:3" x14ac:dyDescent="0.2">
      <c r="C318" s="34"/>
    </row>
    <row r="319" spans="1:3" x14ac:dyDescent="0.2">
      <c r="A319" s="23" t="s">
        <v>717</v>
      </c>
      <c r="B319" s="23" t="str">
        <f>SUBSTITUTE(LOWER(A319), " ", "_")</f>
        <v>last_index_of</v>
      </c>
      <c r="C319" t="str">
        <f>"&lt;div class='v-space'&gt;&lt;/div&gt;&lt;div id='" &amp; B319 &amp;"'&gt;&lt;h2&gt;" &amp;A319&amp; "&lt;/h2&gt;&lt;table&gt;&lt;tbody&gt;"</f>
        <v>&lt;div class='v-space'&gt;&lt;/div&gt;&lt;div id='last_index_of'&gt;&lt;h2&gt;LAST_INDEX_OF&lt;/h2&gt;&lt;table&gt;&lt;tbody&gt;</v>
      </c>
    </row>
    <row r="320" spans="1:3" x14ac:dyDescent="0.2">
      <c r="A320" s="26" t="s">
        <v>199</v>
      </c>
      <c r="B320" s="27" t="s">
        <v>734</v>
      </c>
      <c r="C320" t="str">
        <f>"&lt;tr&gt;&lt;td class='table-first-column'&gt;" &amp;A320 &amp; "&lt;/td&gt;&lt;td&gt;" &amp; B320 &amp; "&lt;/td&gt;&lt;/tr&gt;"</f>
        <v>&lt;tr&gt;&lt;td class='table-first-column'&gt;Description:​​&lt;/td&gt;&lt;td&gt;Returns the last index of substring in the full string, case sensitive.&lt;/td&gt;&lt;/tr&gt;</v>
      </c>
    </row>
    <row r="321" spans="1:3" x14ac:dyDescent="0.2">
      <c r="A321" s="26" t="s">
        <v>164</v>
      </c>
      <c r="B321" s="28" t="s">
        <v>733</v>
      </c>
      <c r="C321" t="str">
        <f>"&lt;tr&gt;&lt;td class='table-first-column'&gt;" &amp;A321 &amp; "&lt;/td&gt;&lt;td&gt;" &amp; B321 &amp; "&lt;/td&gt;&lt;/tr&gt;"</f>
        <v>&lt;tr&gt;&lt;td class='table-first-column'&gt;Use:&lt;/td&gt;&lt;td&gt;&lt;span class='formula'&gt;LAST_INDEX_OF(string, substring, [index])&lt;/span&gt;.&lt;/td&gt;&lt;/tr&gt;</v>
      </c>
    </row>
    <row r="322" spans="1:3" ht="36" customHeight="1" x14ac:dyDescent="0.2">
      <c r="A322" s="26" t="s">
        <v>165</v>
      </c>
      <c r="B322" s="28" t="s">
        <v>735</v>
      </c>
      <c r="C322" t="str">
        <f>"&lt;tr&gt;&lt;td class='table-first-column'&gt;" &amp;A322 &amp; "&lt;/td&gt;&lt;td&gt;" &amp; B322 &amp; "&lt;/td&gt;&lt;/tr&gt;"</f>
        <v>&lt;tr&gt;&lt;td class='table-first-column'&gt;Example:&lt;/td&gt;&lt;td&gt;&lt;span class='formula'&gt;LAST_INDEX_OF("abcdbcdefg", "bcd")&lt;/span&gt; returns 4.&lt;/td&gt;&lt;/tr&gt;</v>
      </c>
    </row>
    <row r="323" spans="1:3" x14ac:dyDescent="0.2">
      <c r="C323" s="34" t="s">
        <v>191</v>
      </c>
    </row>
    <row r="324" spans="1:3" x14ac:dyDescent="0.2">
      <c r="C324" s="34"/>
    </row>
    <row r="325" spans="1:3" x14ac:dyDescent="0.2">
      <c r="A325" s="23" t="s">
        <v>718</v>
      </c>
      <c r="B325" s="23" t="str">
        <f>SUBSTITUTE(LOWER(A325), " ", "_")</f>
        <v>last_index_of_ignore_case</v>
      </c>
      <c r="C325" t="str">
        <f>"&lt;div class='v-space'&gt;&lt;/div&gt;&lt;div id='" &amp; B325 &amp;"'&gt;&lt;h2&gt;" &amp;A325&amp; "&lt;/h2&gt;&lt;table&gt;&lt;tbody&gt;"</f>
        <v>&lt;div class='v-space'&gt;&lt;/div&gt;&lt;div id='last_index_of_ignore_case'&gt;&lt;h2&gt;LAST_INDEX_OF_IGNORE_CASE&lt;/h2&gt;&lt;table&gt;&lt;tbody&gt;</v>
      </c>
    </row>
    <row r="326" spans="1:3" x14ac:dyDescent="0.2">
      <c r="A326" s="26" t="s">
        <v>199</v>
      </c>
      <c r="B326" s="27" t="s">
        <v>736</v>
      </c>
      <c r="C326" t="str">
        <f>"&lt;tr&gt;&lt;td class='table-first-column'&gt;" &amp;A326 &amp; "&lt;/td&gt;&lt;td&gt;" &amp; B326 &amp; "&lt;/td&gt;&lt;/tr&gt;"</f>
        <v>&lt;tr&gt;&lt;td class='table-first-column'&gt;Description:​​&lt;/td&gt;&lt;td&gt;Returns the last index of substring in the full string, case insensitive.&lt;/td&gt;&lt;/tr&gt;</v>
      </c>
    </row>
    <row r="327" spans="1:3" ht="30" x14ac:dyDescent="0.2">
      <c r="A327" s="26" t="s">
        <v>164</v>
      </c>
      <c r="B327" s="28" t="s">
        <v>737</v>
      </c>
      <c r="C327" t="str">
        <f>"&lt;tr&gt;&lt;td class='table-first-column'&gt;" &amp;A327 &amp; "&lt;/td&gt;&lt;td&gt;" &amp; B327 &amp; "&lt;/td&gt;&lt;/tr&gt;"</f>
        <v>&lt;tr&gt;&lt;td class='table-first-column'&gt;Use:&lt;/td&gt;&lt;td&gt;&lt;span class='formula'&gt;LAST_INDEX_OF_IGNORE_CASE(string, substring, [index])&lt;/span&gt;.&lt;/td&gt;&lt;/tr&gt;</v>
      </c>
    </row>
    <row r="328" spans="1:3" ht="30" x14ac:dyDescent="0.2">
      <c r="A328" s="26" t="s">
        <v>165</v>
      </c>
      <c r="B328" s="28" t="s">
        <v>738</v>
      </c>
      <c r="C328" t="str">
        <f>"&lt;tr&gt;&lt;td class='table-first-column'&gt;" &amp;A328 &amp; "&lt;/td&gt;&lt;td&gt;" &amp; B328 &amp; "&lt;/td&gt;&lt;/tr&gt;"</f>
        <v>&lt;tr&gt;&lt;td class='table-first-column'&gt;Example:&lt;/td&gt;&lt;td&gt;&lt;span class='formula'&gt;LAST_INDEX_OF_IGNORE_CASE("abcdbcdefg", "BcD")&lt;/span&gt; returns 4.&lt;/td&gt;&lt;/tr&gt;</v>
      </c>
    </row>
    <row r="329" spans="1:3" x14ac:dyDescent="0.2">
      <c r="C329" s="34" t="s">
        <v>191</v>
      </c>
    </row>
    <row r="331" spans="1:3" x14ac:dyDescent="0.2">
      <c r="A331" s="23" t="s">
        <v>126</v>
      </c>
      <c r="B331" s="23" t="str">
        <f>SUBSTITUTE(LOWER(A331), " ", "_")</f>
        <v>left</v>
      </c>
      <c r="C331" t="str">
        <f>"&lt;div class='v-space'&gt;&lt;/div&gt;&lt;div id='" &amp; B331 &amp;"'&gt;&lt;h2&gt;" &amp;A331&amp; "&lt;/h2&gt;&lt;table&gt;&lt;tbody&gt;"</f>
        <v>&lt;div class='v-space'&gt;&lt;/div&gt;&lt;div id='left'&gt;&lt;h2&gt;LEFT&lt;/h2&gt;&lt;table&gt;&lt;tbody&gt;</v>
      </c>
    </row>
    <row r="332" spans="1:3" x14ac:dyDescent="0.2">
      <c r="A332" s="26" t="s">
        <v>163</v>
      </c>
      <c r="B332" s="27" t="s">
        <v>127</v>
      </c>
      <c r="C332" t="str">
        <f>"&lt;tr&gt;&lt;td class='table-first-column'&gt;" &amp;A332 &amp; "&lt;/td&gt;&lt;td&gt;" &amp; B332 &amp; "&lt;/td&gt;&lt;/tr&gt;"</f>
        <v>&lt;tr&gt;&lt;td class='table-first-column'&gt;Description:&lt;/td&gt;&lt;td&gt;Returns the specified number of characters from the beginning of a text string.&lt;/td&gt;&lt;/tr&gt;</v>
      </c>
    </row>
    <row r="333" spans="1:3" ht="43" x14ac:dyDescent="0.2">
      <c r="A333" s="26" t="s">
        <v>164</v>
      </c>
      <c r="B333" s="28" t="s">
        <v>200</v>
      </c>
      <c r="C333" t="str">
        <f>"&lt;tr&gt;&lt;td class='table-first-column'&gt;" &amp;A333 &amp; "&lt;/td&gt;&lt;td&gt;" &amp; B333 &amp; "&lt;/td&gt;&lt;/tr&gt;"</f>
        <v>&lt;tr&gt;&lt;td class='table-first-column'&gt;Use:&lt;/td&gt;&lt;td&gt;&lt;span class='formula'&gt;LEFT(text, num_chars)&lt;/span&gt; and replace text with the field or expression you want returned; replace &lt;span class='formula'&gt;num_chars&lt;/span&gt; with the number of characters from the left you want returned.&lt;/td&gt;&lt;/tr&gt;</v>
      </c>
    </row>
    <row r="334" spans="1:3" ht="75" x14ac:dyDescent="0.2">
      <c r="A334" s="26" t="s">
        <v>165</v>
      </c>
      <c r="B334" s="28" t="s">
        <v>240</v>
      </c>
      <c r="C334" t="str">
        <f>"&lt;tr&gt;&lt;td class='table-first-column'&gt;" &amp;A334 &amp; "&lt;/td&gt;&lt;td&gt;" &amp; B334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335" spans="1:3" x14ac:dyDescent="0.2">
      <c r="C335" s="34" t="s">
        <v>191</v>
      </c>
    </row>
    <row r="337" spans="1:3" x14ac:dyDescent="0.2">
      <c r="A337" s="23" t="s">
        <v>128</v>
      </c>
      <c r="B337" s="23" t="str">
        <f>SUBSTITUTE(LOWER(A337), " ", "_")</f>
        <v>len</v>
      </c>
      <c r="C337" t="str">
        <f>"&lt;div class='v-space'&gt;&lt;/div&gt;&lt;div id='" &amp; B337 &amp;"'&gt;&lt;h2&gt;" &amp;A337&amp; "&lt;/h2&gt;&lt;table&gt;&lt;tbody&gt;"</f>
        <v>&lt;div class='v-space'&gt;&lt;/div&gt;&lt;div id='len'&gt;&lt;h2&gt;LEN&lt;/h2&gt;&lt;table&gt;&lt;tbody&gt;</v>
      </c>
    </row>
    <row r="338" spans="1:3" x14ac:dyDescent="0.2">
      <c r="A338" s="26" t="s">
        <v>163</v>
      </c>
      <c r="B338" s="27" t="s">
        <v>129</v>
      </c>
      <c r="C338" t="str">
        <f>"&lt;tr&gt;&lt;td class='table-first-column'&gt;" &amp;A338 &amp; "&lt;/td&gt;&lt;td&gt;" &amp; B338 &amp; "&lt;/td&gt;&lt;/tr&gt;"</f>
        <v>&lt;tr&gt;&lt;td class='table-first-column'&gt;Description:&lt;/td&gt;&lt;td&gt;Returns the number of characters in a specified text string.&lt;/td&gt;&lt;/tr&gt;</v>
      </c>
    </row>
    <row r="339" spans="1:3" ht="29" x14ac:dyDescent="0.2">
      <c r="A339" s="26" t="s">
        <v>164</v>
      </c>
      <c r="B339" s="28" t="s">
        <v>201</v>
      </c>
      <c r="C339" t="str">
        <f>"&lt;tr&gt;&lt;td class='table-first-column'&gt;" &amp;A339 &amp; "&lt;/td&gt;&lt;td&gt;" &amp; B339 &amp; "&lt;/td&gt;&lt;/tr&gt;"</f>
        <v>&lt;tr&gt;&lt;td class='table-first-column'&gt;Use:&lt;/td&gt;&lt;td&gt;&lt;span class='formula'&gt;LEN(text)&lt;/span&gt; and replace text with the field or expression whose length you want returned.&lt;/td&gt;&lt;/tr&gt;</v>
      </c>
    </row>
    <row r="340" spans="1:3" ht="45" x14ac:dyDescent="0.2">
      <c r="A340" s="26" t="s">
        <v>165</v>
      </c>
      <c r="B340" s="28" t="s">
        <v>241</v>
      </c>
      <c r="C340" t="str">
        <f>"&lt;tr&gt;&lt;td class='table-first-column'&gt;" &amp;A340 &amp; "&lt;/td&gt;&lt;td&gt;" &amp; B340 &amp; "&lt;/td&gt;&lt;/tr&gt;"</f>
        <v>&lt;tr&gt;&lt;td class='table-first-column'&gt;Example:&lt;/td&gt;&lt;td&gt;&lt;span class='formula'&gt;LEN(PartNumber__c)&lt;/span&gt;&lt;div class='v-space-s'&gt;&lt;/div&gt;This formula returns the number of characters in a Product Code field.&lt;/td&gt;&lt;/tr&gt;</v>
      </c>
    </row>
    <row r="341" spans="1:3" x14ac:dyDescent="0.2">
      <c r="A341" s="23"/>
      <c r="B341" s="23"/>
      <c r="C341" s="34" t="s">
        <v>191</v>
      </c>
    </row>
    <row r="342" spans="1:3" x14ac:dyDescent="0.2">
      <c r="C342" s="34"/>
    </row>
    <row r="343" spans="1:3" x14ac:dyDescent="0.2">
      <c r="A343" s="23" t="s">
        <v>455</v>
      </c>
      <c r="B343" s="23" t="str">
        <f>SUBSTITUTE(LOWER(A343), " ", "_")</f>
        <v>max</v>
      </c>
      <c r="C343" t="str">
        <f>"&lt;div class='v-space'&gt;&lt;/div&gt;&lt;div id='" &amp; B343 &amp;"'&gt;&lt;h2&gt;" &amp;A343&amp; "&lt;/h2&gt;&lt;table&gt;&lt;tbody&gt;"</f>
        <v>&lt;div class='v-space'&gt;&lt;/div&gt;&lt;div id='max'&gt;&lt;h2&gt;MAX&lt;/h2&gt;&lt;table&gt;&lt;tbody&gt;</v>
      </c>
    </row>
    <row r="344" spans="1:3" x14ac:dyDescent="0.2">
      <c r="A344" s="26" t="s">
        <v>163</v>
      </c>
      <c r="B344" s="27" t="s">
        <v>456</v>
      </c>
      <c r="C344" t="str">
        <f>"&lt;tr&gt;&lt;td class='table-first-column'&gt;" &amp;A344 &amp; "&lt;/td&gt;&lt;td&gt;" &amp; B344 &amp; "&lt;/td&gt;&lt;/tr&gt;"</f>
        <v>&lt;tr&gt;&lt;td class='table-first-column'&gt;Description:&lt;/td&gt;&lt;td&gt;Returns the highest number from a list of numbers.&lt;/td&gt;&lt;/tr&gt;</v>
      </c>
    </row>
    <row r="345" spans="1:3" ht="44" customHeight="1" x14ac:dyDescent="0.2">
      <c r="A345" s="26" t="s">
        <v>164</v>
      </c>
      <c r="B345" s="28" t="s">
        <v>457</v>
      </c>
      <c r="C345" t="str">
        <f>"&lt;tr&gt;&lt;td class='table-first-column'&gt;" &amp;A345 &amp; "&lt;/td&gt;&lt;td&gt;" &amp; B345 &amp; "&lt;/td&gt;&lt;/tr&gt;"</f>
        <v>&lt;tr&gt;&lt;td class='table-first-column'&gt;Use:&lt;/td&gt;&lt;td&gt;&lt;span class='formula'&gt;MAX(num1, num2,…)&lt;/span&gt; and replace number with the fields or expressions from which you want to retrieve the highest number.&lt;/td&gt;&lt;/tr&gt;</v>
      </c>
    </row>
    <row r="346" spans="1:3" ht="119" customHeight="1" x14ac:dyDescent="0.2">
      <c r="A346" s="26" t="s">
        <v>165</v>
      </c>
      <c r="B346" s="41" t="s">
        <v>461</v>
      </c>
      <c r="C346" t="str">
        <f>"&lt;tr&gt;&lt;td class='table-first-column'&gt;" &amp;A346 &amp; "&lt;/td&gt;&lt;td&gt;" &amp; B346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347" spans="1:3" x14ac:dyDescent="0.2">
      <c r="C347" s="34" t="s">
        <v>191</v>
      </c>
    </row>
    <row r="348" spans="1:3" x14ac:dyDescent="0.2">
      <c r="C348" s="34"/>
    </row>
    <row r="349" spans="1:3" x14ac:dyDescent="0.2">
      <c r="A349" s="23" t="s">
        <v>458</v>
      </c>
      <c r="B349" s="23" t="str">
        <f>SUBSTITUTE(LOWER(A349), " ", "_")</f>
        <v>min</v>
      </c>
      <c r="C349" t="str">
        <f>"&lt;div class='v-space'&gt;&lt;/div&gt;&lt;div id='" &amp; B349 &amp;"'&gt;&lt;h2&gt;" &amp;A349&amp; "&lt;/h2&gt;&lt;table&gt;&lt;tbody&gt;"</f>
        <v>&lt;div class='v-space'&gt;&lt;/div&gt;&lt;div id='min'&gt;&lt;h2&gt;MIN&lt;/h2&gt;&lt;table&gt;&lt;tbody&gt;</v>
      </c>
    </row>
    <row r="350" spans="1:3" x14ac:dyDescent="0.2">
      <c r="A350" s="26" t="s">
        <v>163</v>
      </c>
      <c r="B350" s="27" t="s">
        <v>459</v>
      </c>
      <c r="C350" t="str">
        <f>"&lt;tr&gt;&lt;td class='table-first-column'&gt;" &amp;A350 &amp; "&lt;/td&gt;&lt;td&gt;" &amp; B350 &amp; "&lt;/td&gt;&lt;/tr&gt;"</f>
        <v>&lt;tr&gt;&lt;td class='table-first-column'&gt;Description:&lt;/td&gt;&lt;td&gt;Returns the lowest number from a list of numbers.&lt;/td&gt;&lt;/tr&gt;</v>
      </c>
    </row>
    <row r="351" spans="1:3" ht="44" customHeight="1" x14ac:dyDescent="0.2">
      <c r="A351" s="26" t="s">
        <v>164</v>
      </c>
      <c r="B351" s="28" t="s">
        <v>486</v>
      </c>
      <c r="C351" t="str">
        <f>"&lt;tr&gt;&lt;td class='table-first-column'&gt;" &amp;A351 &amp; "&lt;/td&gt;&lt;td&gt;" &amp; B351 &amp; "&lt;/td&gt;&lt;/tr&gt;"</f>
        <v>&lt;tr&gt;&lt;td class='table-first-column'&gt;Use:&lt;/td&gt;&lt;td&gt;&lt;span class='formula'&gt;MIN(num1, num2,…)&lt;/span&gt;  and replace number with the fields or expressions from which you want to retrieve the lowest number.&lt;/td&gt;&lt;/tr&gt;</v>
      </c>
    </row>
    <row r="352" spans="1:3" ht="119" customHeight="1" x14ac:dyDescent="0.2">
      <c r="A352" s="26" t="s">
        <v>165</v>
      </c>
      <c r="B352" s="41" t="s">
        <v>460</v>
      </c>
      <c r="C352" t="str">
        <f>"&lt;tr&gt;&lt;td class='table-first-column'&gt;" &amp;A352 &amp; "&lt;/td&gt;&lt;td&gt;" &amp; B352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353" spans="1:3" x14ac:dyDescent="0.2">
      <c r="C353" s="34" t="s">
        <v>191</v>
      </c>
    </row>
    <row r="355" spans="1:3" x14ac:dyDescent="0.2">
      <c r="A355" s="23" t="s">
        <v>121</v>
      </c>
      <c r="B355" s="23" t="str">
        <f>SUBSTITUTE(LOWER(A355), " ", "_")</f>
        <v>not</v>
      </c>
      <c r="C355" t="str">
        <f>"&lt;div class='v-space'&gt;&lt;/div&gt;&lt;div id='" &amp; B355 &amp;"'&gt;&lt;h2&gt;" &amp;A355&amp; "&lt;/h2&gt;&lt;table&gt;&lt;tbody&gt;"</f>
        <v>&lt;div class='v-space'&gt;&lt;/div&gt;&lt;div id='not'&gt;&lt;h2&gt;NOT&lt;/h2&gt;&lt;table&gt;&lt;tbody&gt;</v>
      </c>
    </row>
    <row r="356" spans="1:3" x14ac:dyDescent="0.2">
      <c r="A356" s="26" t="s">
        <v>163</v>
      </c>
      <c r="B356" s="27" t="s">
        <v>122</v>
      </c>
      <c r="C356" t="str">
        <f>"&lt;tr&gt;&lt;td class='table-first-column'&gt;" &amp;A356 &amp; "&lt;/td&gt;&lt;td&gt;" &amp; B356 &amp; "&lt;/td&gt;&lt;/tr&gt;"</f>
        <v>&lt;tr&gt;&lt;td class='table-first-column'&gt;Description:&lt;/td&gt;&lt;td&gt;Returns FALSE for TRUE and TRUE for FALSE.&lt;/td&gt;&lt;/tr&gt;</v>
      </c>
    </row>
    <row r="357" spans="1:3" ht="29" x14ac:dyDescent="0.2">
      <c r="A357" s="26" t="s">
        <v>164</v>
      </c>
      <c r="B357" s="28" t="s">
        <v>205</v>
      </c>
      <c r="C357" t="str">
        <f>"&lt;tr&gt;&lt;td class='table-first-column'&gt;" &amp;A357 &amp; "&lt;/td&gt;&lt;td&gt;" &amp; B357 &amp; "&lt;/td&gt;&lt;/tr&gt;"</f>
        <v>&lt;tr&gt;&lt;td class='table-first-column'&gt;Use:&lt;/td&gt;&lt;td&gt;&lt;span class='formula'&gt;NOT(logical)&lt;/span&gt; and replace &lt;span class='formula'&gt;logical&lt;/span&gt; with the expression that you want evaluated.&lt;/td&gt;&lt;/tr&gt;</v>
      </c>
    </row>
    <row r="358" spans="1:3" ht="60" x14ac:dyDescent="0.2">
      <c r="A358" s="26" t="s">
        <v>165</v>
      </c>
      <c r="B358" s="28" t="s">
        <v>673</v>
      </c>
      <c r="C358" t="str">
        <f>"&lt;tr&gt;&lt;td class='table-first-column'&gt;" &amp;A358 &amp; "&lt;/td&gt;&lt;td&gt;" &amp; B358 &amp; "&lt;/td&gt;&lt;/tr&gt;"</f>
        <v>&lt;tr&gt;&lt;td class='table-first-column'&gt;Example:&lt;/td&gt;&lt;td&gt;&lt;span class='formula'&gt;IF(NOT(Status == "Open"), ClosedDate, ADD_DAYS(CreatedDate, 3))&lt;/span&gt;, checks to see if the Status is NOT Open and if so, return the ClosedDate, otherwise return the CreatedDate plus 3 days, as the Expected Close Date.&lt;/td&gt;&lt;/tr&gt;</v>
      </c>
    </row>
    <row r="359" spans="1:3" x14ac:dyDescent="0.2">
      <c r="C359" s="34" t="s">
        <v>191</v>
      </c>
    </row>
    <row r="361" spans="1:3" x14ac:dyDescent="0.2">
      <c r="A361" s="23" t="s">
        <v>111</v>
      </c>
      <c r="B361" s="23" t="str">
        <f>SUBSTITUTE(LOWER(A361), " ", "_")</f>
        <v>now</v>
      </c>
      <c r="C361" t="str">
        <f>"&lt;div class='v-space'&gt;&lt;/div&gt;&lt;div id='" &amp; B361 &amp;"'&gt;&lt;h2&gt;" &amp;A361&amp; "&lt;/h2&gt;&lt;table&gt;&lt;tbody&gt;"</f>
        <v>&lt;div class='v-space'&gt;&lt;/div&gt;&lt;div id='now'&gt;&lt;h2&gt;NOW&lt;/h2&gt;&lt;table&gt;&lt;tbody&gt;</v>
      </c>
    </row>
    <row r="362" spans="1:3" x14ac:dyDescent="0.2">
      <c r="A362" s="26" t="s">
        <v>163</v>
      </c>
      <c r="B362" s="27" t="s">
        <v>112</v>
      </c>
      <c r="C362" t="str">
        <f>"&lt;tr&gt;&lt;td class='table-first-column'&gt;" &amp;A362 &amp; "&lt;/td&gt;&lt;td&gt;" &amp; B362 &amp; "&lt;/td&gt;&lt;/tr&gt;"</f>
        <v>&lt;tr&gt;&lt;td class='table-first-column'&gt;Description:&lt;/td&gt;&lt;td&gt;Returns a date/time representing the current moment.&lt;/td&gt;&lt;/tr&gt;</v>
      </c>
    </row>
    <row r="363" spans="1:3" x14ac:dyDescent="0.2">
      <c r="A363" s="26" t="s">
        <v>164</v>
      </c>
      <c r="B363" s="28" t="s">
        <v>206</v>
      </c>
      <c r="C363" t="str">
        <f>"&lt;tr&gt;&lt;td class='table-first-column'&gt;" &amp;A363 &amp; "&lt;/td&gt;&lt;td&gt;" &amp; B363 &amp; "&lt;/td&gt;&lt;/tr&gt;"</f>
        <v>&lt;tr&gt;&lt;td class='table-first-column'&gt;Use:&lt;/td&gt;&lt;td&gt;&lt;span class='formula'&gt;NOW()&lt;/span&gt;&lt;/td&gt;&lt;/tr&gt;</v>
      </c>
    </row>
    <row r="364" spans="1:3" ht="60" x14ac:dyDescent="0.2">
      <c r="A364" s="26" t="s">
        <v>165</v>
      </c>
      <c r="B364" s="28" t="s">
        <v>674</v>
      </c>
      <c r="C364" t="str">
        <f>"&lt;tr&gt;&lt;td class='table-first-column'&gt;" &amp;A364 &amp; "&lt;/td&gt;&lt;td&gt;" &amp; B364 &amp; "&lt;/td&gt;&lt;/tr&gt;"</f>
        <v>&lt;tr&gt;&lt;td class='table-first-column'&gt;Example:&lt;/td&gt;&lt;td&gt;&lt;span class='formula'&gt;IF(Status == "Open", ADD_DAYS(CreatedDate, 3)), ClosedDate)&lt;/span&gt;&lt;div class='v-space'&gt;&lt;/div&gt;This formula checks to see if the Status is open and if so, return CreatedDate plus 3 days, otherwise return the ClosedDate, as the Expected Close Date.&lt;/td&gt;&lt;/tr&gt;</v>
      </c>
    </row>
    <row r="365" spans="1:3" ht="56" x14ac:dyDescent="0.2">
      <c r="A365" s="26" t="s">
        <v>186</v>
      </c>
      <c r="B365" s="32" t="s">
        <v>675</v>
      </c>
      <c r="C365" t="str">
        <f>"&lt;tr&gt;&lt;td class='table-first-column'&gt;" &amp;A365 &amp; "&lt;/td&gt;&lt;td&gt;" &amp; B365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field.&lt;/li&gt;&lt;/ul&gt;&lt;/td&gt;&lt;/tr&gt;</v>
      </c>
    </row>
    <row r="366" spans="1:3" x14ac:dyDescent="0.2">
      <c r="B366" s="40"/>
      <c r="C366" s="34" t="s">
        <v>191</v>
      </c>
    </row>
    <row r="367" spans="1:3" ht="20" customHeight="1" x14ac:dyDescent="0.2">
      <c r="B367" s="10"/>
    </row>
    <row r="368" spans="1:3" ht="17" x14ac:dyDescent="0.2">
      <c r="A368" s="26" t="s">
        <v>207</v>
      </c>
      <c r="B368" s="24" t="s">
        <v>161</v>
      </c>
      <c r="C368" t="str">
        <f>"&lt;div class='v-space'&gt;&lt;/div&gt;&lt;div id='" &amp; B368 &amp;"'&gt;&lt;h2&gt;" &amp;A368&amp; "&lt;/h2&gt;&lt;table&gt;&lt;tbody&gt;"</f>
        <v>&lt;div class='v-space'&gt;&lt;/div&gt;&lt;div id='or'&gt;&lt;h2&gt;OR&lt;/h2&gt;&lt;table&gt;&lt;tbody&gt;</v>
      </c>
    </row>
    <row r="369" spans="1:3" ht="51" x14ac:dyDescent="0.2">
      <c r="A369" s="23" t="s">
        <v>163</v>
      </c>
      <c r="B369" s="24" t="s">
        <v>209</v>
      </c>
      <c r="C369" t="str">
        <f>"&lt;tr&gt;&lt;td class='table-first-column'&gt;" &amp;A369 &amp; "&lt;/td&gt;&lt;td&gt;" &amp; B369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370" spans="1:3" ht="34" x14ac:dyDescent="0.2">
      <c r="A370" s="23" t="s">
        <v>164</v>
      </c>
      <c r="B370" s="24" t="s">
        <v>208</v>
      </c>
      <c r="C370" t="str">
        <f>"&lt;tr&gt;&lt;td class='table-first-column'&gt;" &amp;A370 &amp; "&lt;/td&gt;&lt;td&gt;" &amp; B370 &amp; "&lt;/td&gt;&lt;/tr&gt;"</f>
        <v>&lt;tr&gt;&lt;td class='table-first-column'&gt;Use:&lt;/td&gt;&lt;td&gt;&lt;span class='formula'&gt;OR(logical1, logical2...)&lt;/span&gt; and replace any number of logical references with the expressions you want evaluated.&lt;/td&gt;&lt;/tr&gt;</v>
      </c>
    </row>
    <row r="371" spans="1:3" x14ac:dyDescent="0.2">
      <c r="B371" s="10"/>
      <c r="C371" s="34" t="s">
        <v>191</v>
      </c>
    </row>
    <row r="372" spans="1:3" x14ac:dyDescent="0.2">
      <c r="C372" s="34"/>
    </row>
    <row r="373" spans="1:3" x14ac:dyDescent="0.2">
      <c r="A373" s="23" t="s">
        <v>451</v>
      </c>
      <c r="B373" s="23" t="str">
        <f>SUBSTITUTE(LOWER(A373), " ", "_")</f>
        <v>randomize</v>
      </c>
      <c r="C373" t="str">
        <f>"&lt;div class='v-space'&gt;&lt;/div&gt;&lt;div id='" &amp; B373 &amp;"'&gt;&lt;h2&gt;" &amp;A373&amp; "&lt;/h2&gt;&lt;table&gt;&lt;tbody&gt;"</f>
        <v>&lt;div class='v-space'&gt;&lt;/div&gt;&lt;div id='randomize'&gt;&lt;h2&gt;RANDOMIZE&lt;/h2&gt;&lt;table&gt;&lt;tbody&gt;</v>
      </c>
    </row>
    <row r="374" spans="1:3" x14ac:dyDescent="0.2">
      <c r="A374" s="26" t="s">
        <v>163</v>
      </c>
      <c r="B374" s="42" t="s">
        <v>139</v>
      </c>
      <c r="C374" t="str">
        <f>"&lt;tr&gt;&lt;td class='table-first-column'&gt;" &amp;A374 &amp; "&lt;/td&gt;&lt;td&gt;" &amp; B374 &amp; "&lt;/td&gt;&lt;/tr&gt;"</f>
        <v>&lt;tr&gt;&lt;td class='table-first-column'&gt;Description:&lt;/td&gt;&lt;td&gt;Masks the input value randomly based on the data types.&lt;/td&gt;&lt;/tr&gt;</v>
      </c>
    </row>
    <row r="375" spans="1:3" ht="29" x14ac:dyDescent="0.2">
      <c r="A375" s="26" t="s">
        <v>164</v>
      </c>
      <c r="B375" s="28" t="s">
        <v>452</v>
      </c>
      <c r="C375" t="str">
        <f>"&lt;tr&gt;&lt;td class='table-first-column'&gt;" &amp;A375 &amp; "&lt;/td&gt;&lt;td&gt;" &amp; B375 &amp; "&lt;/td&gt;&lt;/tr&gt;"</f>
        <v>&lt;tr&gt;&lt;td class='table-first-column'&gt;Use:&lt;/td&gt;&lt;td&gt;&lt;span class='formula'&gt;RANDOMIZE(text/number/date/boolean)&lt;/span&gt; and replace the value of the expression randomly.&lt;/td&gt;&lt;/tr&gt;</v>
      </c>
    </row>
    <row r="376" spans="1:3" ht="248" x14ac:dyDescent="0.2">
      <c r="A376" s="26" t="s">
        <v>165</v>
      </c>
      <c r="B376" s="28" t="s">
        <v>454</v>
      </c>
      <c r="C376" t="str">
        <f>"&lt;tr&gt;&lt;td class='table-first-column'&gt;" &amp;A376 &amp; "&lt;/td&gt;&lt;td&gt;" &amp; B376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377" spans="1:3" ht="63" customHeight="1" x14ac:dyDescent="0.2">
      <c r="A377" s="26" t="s">
        <v>203</v>
      </c>
      <c r="B377" s="32" t="s">
        <v>453</v>
      </c>
      <c r="C377" t="str">
        <f>"&lt;tr&gt;&lt;td class='table-first-column'&gt;" &amp;A377 &amp; "&lt;/td&gt;&lt;td&gt;" &amp; B377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on the Fields Mapper or during the Mapping’s execution.&lt;/td&gt;&lt;/tr&gt;</v>
      </c>
    </row>
    <row r="378" spans="1:3" x14ac:dyDescent="0.2">
      <c r="C378" s="34" t="s">
        <v>191</v>
      </c>
    </row>
    <row r="379" spans="1:3" x14ac:dyDescent="0.2">
      <c r="C379" s="34"/>
    </row>
    <row r="380" spans="1:3" x14ac:dyDescent="0.2">
      <c r="A380" s="23" t="s">
        <v>741</v>
      </c>
      <c r="B380" s="23" t="str">
        <f>SUBSTITUTE(LOWER(A380), " ", "_")</f>
        <v>replace</v>
      </c>
      <c r="C380" t="str">
        <f>"&lt;div class='v-space'&gt;&lt;/div&gt;&lt;div id='" &amp; B380 &amp;"'&gt;&lt;h2&gt;" &amp;A380&amp; "&lt;/h2&gt;&lt;table&gt;&lt;tbody&gt;"</f>
        <v>&lt;div class='v-space'&gt;&lt;/div&gt;&lt;div id='replace'&gt;&lt;h2&gt;REPLACE&lt;/h2&gt;&lt;table&gt;&lt;tbody&gt;</v>
      </c>
    </row>
    <row r="381" spans="1:3" x14ac:dyDescent="0.2">
      <c r="A381" s="26" t="s">
        <v>163</v>
      </c>
      <c r="B381" s="27" t="s">
        <v>132</v>
      </c>
      <c r="C381" t="str">
        <f>"&lt;tr&gt;&lt;td class='table-first-column'&gt;" &amp;A381 &amp; "&lt;/td&gt;&lt;td&gt;" &amp; B381 &amp; "&lt;/td&gt;&lt;/tr&gt;"</f>
        <v>&lt;tr&gt;&lt;td class='table-first-column'&gt;Description:&lt;/td&gt;&lt;td&gt;Substitutes new text for old text in a text string.&lt;/td&gt;&lt;/tr&gt;</v>
      </c>
    </row>
    <row r="382" spans="1:3" ht="75" x14ac:dyDescent="0.2">
      <c r="A382" s="26" t="s">
        <v>164</v>
      </c>
      <c r="B382" s="28" t="s">
        <v>739</v>
      </c>
      <c r="C382" t="str">
        <f>"&lt;tr&gt;&lt;td class='table-first-column'&gt;" &amp;A382 &amp; "&lt;/td&gt;&lt;td&gt;" &amp; B382 &amp; "&lt;/td&gt;&lt;/tr&gt;"</f>
        <v>&lt;tr&gt;&lt;td class='table-first-column'&gt;Use:&lt;/td&gt;&lt;td&gt;&lt;span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class='formula'&gt;old_text&lt;/span&gt;.&lt;/td&gt;&lt;/tr&gt;</v>
      </c>
    </row>
    <row r="383" spans="1:3" ht="105" x14ac:dyDescent="0.2">
      <c r="A383" s="26" t="s">
        <v>165</v>
      </c>
      <c r="B383" s="28" t="s">
        <v>740</v>
      </c>
      <c r="C383" t="str">
        <f>"&lt;tr&gt;&lt;td class='table-first-column'&gt;" &amp;A383 &amp; "&lt;/td&gt;&lt;td&gt;" &amp; B383 &amp; "&lt;/td&gt;&lt;/tr&gt;"</f>
        <v>&lt;tr&gt;&lt;td class='table-first-column'&gt;Example:&lt;/td&gt;&lt;td&gt;&lt;span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address.&lt;/td&gt;&lt;/tr&gt;</v>
      </c>
    </row>
    <row r="384" spans="1:3" ht="42" x14ac:dyDescent="0.2">
      <c r="A384" s="26" t="s">
        <v>186</v>
      </c>
      <c r="B384" s="32" t="s">
        <v>223</v>
      </c>
      <c r="C384" t="str">
        <f>"&lt;tr&gt;&lt;td class='table-first-column'&gt;" &amp;A384 &amp; "&lt;/td&gt;&lt;td&gt;" &amp; B384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385" spans="1:3" x14ac:dyDescent="0.2">
      <c r="C385" s="34" t="s">
        <v>191</v>
      </c>
    </row>
    <row r="387" spans="1:3" x14ac:dyDescent="0.2">
      <c r="C387" s="34"/>
    </row>
    <row r="389" spans="1:3" x14ac:dyDescent="0.2">
      <c r="B389" s="10"/>
    </row>
    <row r="390" spans="1:3" x14ac:dyDescent="0.2">
      <c r="A390" s="25" t="s">
        <v>130</v>
      </c>
      <c r="B390" s="23" t="str">
        <f>SUBSTITUTE(LOWER(A390), " ", "_")</f>
        <v>right</v>
      </c>
      <c r="C390" t="str">
        <f>"&lt;div class='v-space'&gt;&lt;/div&gt;&lt;div id='" &amp; B390 &amp;"'&gt;&lt;h2&gt;" &amp;A390&amp; "&lt;/h2&gt;&lt;table&gt;&lt;tbody&gt;"</f>
        <v>&lt;div class='v-space'&gt;&lt;/div&gt;&lt;div id='right'&gt;&lt;h2&gt;RIGHT&lt;/h2&gt;&lt;table&gt;&lt;tbody&gt;</v>
      </c>
    </row>
    <row r="391" spans="1:3" x14ac:dyDescent="0.2">
      <c r="A391" s="26" t="s">
        <v>163</v>
      </c>
      <c r="B391" s="27" t="s">
        <v>131</v>
      </c>
      <c r="C391" t="str">
        <f>"&lt;tr&gt;&lt;td class='table-first-column'&gt;" &amp;A391 &amp; "&lt;/td&gt;&lt;td&gt;" &amp; B391 &amp; "&lt;/td&gt;&lt;/tr&gt;"</f>
        <v>&lt;tr&gt;&lt;td class='table-first-column'&gt;Description:&lt;/td&gt;&lt;td&gt;Returns the specified number of characters from the end of a text string.&lt;/td&gt;&lt;/tr&gt;</v>
      </c>
    </row>
    <row r="392" spans="1:3" ht="43" x14ac:dyDescent="0.2">
      <c r="A392" s="26" t="s">
        <v>164</v>
      </c>
      <c r="B392" s="28" t="s">
        <v>211</v>
      </c>
      <c r="C392" t="str">
        <f>"&lt;tr&gt;&lt;td class='table-first-column'&gt;" &amp;A392 &amp; "&lt;/td&gt;&lt;td&gt;" &amp; B392 &amp; "&lt;/td&gt;&lt;/tr&gt;"</f>
        <v>&lt;tr&gt;&lt;td class='table-first-column'&gt;Use:&lt;/td&gt;&lt;td&gt;&lt;span class='formula'&gt;RIGHT(text, num_chars)&lt;/span&gt; and replace &lt;span class='formula'&gt;text&lt;/span&gt; with the field or expression you want returned; replace &lt;span class='formula'&gt;num_chars&lt;/span&gt; with the number of characters from the right you want returned.&lt;/td&gt;&lt;/tr&gt;</v>
      </c>
    </row>
    <row r="393" spans="1:3" ht="45" x14ac:dyDescent="0.2">
      <c r="A393" s="26" t="s">
        <v>165</v>
      </c>
      <c r="B393" s="28" t="s">
        <v>210</v>
      </c>
      <c r="C393" t="str">
        <f>"&lt;tr&gt;&lt;td class='table-first-column'&gt;" &amp;A393 &amp; "&lt;/td&gt;&lt;td&gt;" &amp; B393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394" spans="1:3" ht="28" x14ac:dyDescent="0.2">
      <c r="A394" s="26" t="s">
        <v>186</v>
      </c>
      <c r="B394" s="32" t="s">
        <v>212</v>
      </c>
      <c r="C394" t="str">
        <f>"&lt;tr&gt;&lt;td class='table-first-column'&gt;" &amp;A394 &amp; "&lt;/td&gt;&lt;td&gt;" &amp; B394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395" spans="1:3" x14ac:dyDescent="0.2">
      <c r="C395" s="34" t="s">
        <v>191</v>
      </c>
    </row>
    <row r="397" spans="1:3" x14ac:dyDescent="0.2">
      <c r="A397" s="23" t="s">
        <v>149</v>
      </c>
      <c r="B397" s="23" t="str">
        <f>SUBSTITUTE(LOWER(A397), " ", "_")</f>
        <v>round</v>
      </c>
      <c r="C397" t="str">
        <f>"&lt;div class='v-space'&gt;&lt;/div&gt;&lt;div id='" &amp; B397 &amp;"'&gt;&lt;h2&gt;" &amp;A397&amp; "&lt;/h2&gt;&lt;table&gt;&lt;tbody&gt;"</f>
        <v>&lt;div class='v-space'&gt;&lt;/div&gt;&lt;div id='round'&gt;&lt;h2&gt;ROUND&lt;/h2&gt;&lt;table&gt;&lt;tbody&gt;</v>
      </c>
    </row>
    <row r="398" spans="1:3" ht="28" x14ac:dyDescent="0.2">
      <c r="A398" s="43" t="s">
        <v>163</v>
      </c>
      <c r="B398" s="42" t="s">
        <v>214</v>
      </c>
      <c r="C398" t="str">
        <f>"&lt;tr&gt;&lt;td class='table-first-column'&gt;" &amp;A398 &amp; "&lt;/td&gt;&lt;td&gt;" &amp; B398 &amp; "&lt;/td&gt;&lt;/tr&gt;"</f>
        <v>&lt;tr&gt;&lt;td class='table-first-column'&gt;Description:&lt;/td&gt;&lt;td&gt;Returns the nearest number to a number you specify, constraining the new number by a specified number of digits.&lt;/td&gt;&lt;/tr&gt;</v>
      </c>
    </row>
    <row r="399" spans="1:3" ht="43" x14ac:dyDescent="0.2">
      <c r="A399" s="43" t="s">
        <v>164</v>
      </c>
      <c r="B399" s="28" t="s">
        <v>215</v>
      </c>
      <c r="C399" t="str">
        <f>"&lt;tr&gt;&lt;td class='table-first-column'&gt;" &amp;A399 &amp; "&lt;/td&gt;&lt;td&gt;" &amp; B399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400" spans="1:3" ht="54" customHeight="1" x14ac:dyDescent="0.2">
      <c r="A400" s="43" t="s">
        <v>165</v>
      </c>
      <c r="B400" s="28" t="s">
        <v>218</v>
      </c>
      <c r="C400" t="str">
        <f>"&lt;tr&gt;&lt;td class='table-first-column'&gt;" &amp;A400 &amp; "&lt;/td&gt;&lt;td&gt;" &amp; B400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401" spans="1:3" ht="98" x14ac:dyDescent="0.2">
      <c r="A401" s="43" t="s">
        <v>186</v>
      </c>
      <c r="B401" s="44" t="s">
        <v>219</v>
      </c>
      <c r="C401" t="str">
        <f>"&lt;tr&gt;&lt;td class='table-first-column'&gt;" &amp;A401 &amp; "&lt;/td&gt;&lt;td&gt;" &amp; B401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402" spans="1:3" x14ac:dyDescent="0.2">
      <c r="C402" s="34" t="s">
        <v>191</v>
      </c>
    </row>
    <row r="404" spans="1:3" x14ac:dyDescent="0.2">
      <c r="A404" s="23" t="s">
        <v>137</v>
      </c>
      <c r="B404" s="23" t="str">
        <f>SUBSTITUTE(LOWER(A404), " ", "_")</f>
        <v>scramble</v>
      </c>
      <c r="C404" t="str">
        <f>"&lt;div class='v-space'&gt;&lt;/div&gt;&lt;div id='" &amp; B404 &amp;"'&gt;&lt;h2&gt;" &amp;A404&amp; "&lt;/h2&gt;&lt;table&gt;&lt;tbody&gt;"</f>
        <v>&lt;div class='v-space'&gt;&lt;/div&gt;&lt;div id='scramble'&gt;&lt;h2&gt;SCRAMBLE&lt;/h2&gt;&lt;table&gt;&lt;tbody&gt;</v>
      </c>
    </row>
    <row r="405" spans="1:3" x14ac:dyDescent="0.2">
      <c r="A405" s="26" t="s">
        <v>163</v>
      </c>
      <c r="B405" s="42" t="s">
        <v>220</v>
      </c>
      <c r="C405" t="str">
        <f>"&lt;tr&gt;&lt;td class='table-first-column'&gt;" &amp;A405 &amp; "&lt;/td&gt;&lt;td&gt;" &amp; B405 &amp; "&lt;/td&gt;&lt;/tr&gt;"</f>
        <v>&lt;tr&gt;&lt;td class='table-first-column'&gt;Description:&lt;/td&gt;&lt;td&gt;Returns the field value from a random record within the retrieved source data.&lt;/td&gt;&lt;/tr&gt;</v>
      </c>
    </row>
    <row r="406" spans="1:3" ht="46" x14ac:dyDescent="0.2">
      <c r="A406" s="26" t="s">
        <v>164</v>
      </c>
      <c r="B406" s="28" t="s">
        <v>462</v>
      </c>
      <c r="C406" t="str">
        <f>"&lt;tr&gt;&lt;td class='table-first-column'&gt;" &amp;A406 &amp; "&lt;/td&gt;&lt;td&gt;" &amp; B406 &amp; "&lt;/td&gt;&lt;/tr&gt;"</f>
        <v>&lt;tr&gt;&lt;td class='table-first-column'&gt;Use:&lt;/td&gt;&lt;td&gt;&lt;span class='formula'&gt;SCRAMBLE(srcField)&lt;/span&gt; and replace &lt;span class='formula'&gt;fieldName&lt;/span&gt; with the field you want to extract the value from a random source record within the execution.&lt;/td&gt;&lt;/tr&gt;</v>
      </c>
    </row>
    <row r="407" spans="1:3" ht="29" x14ac:dyDescent="0.2">
      <c r="A407" s="26" t="s">
        <v>165</v>
      </c>
      <c r="B407" s="28" t="s">
        <v>221</v>
      </c>
      <c r="C407" t="str">
        <f>"&lt;tr&gt;&lt;td class='table-first-column'&gt;" &amp;A407 &amp; "&lt;/td&gt;&lt;td&gt;" &amp; B407 &amp; "&lt;/td&gt;&lt;/tr&gt;"</f>
        <v>&lt;tr&gt;&lt;td class='table-first-column'&gt;Example:&lt;/td&gt;&lt;td&gt;&lt;span class='formula'&gt;SCRAMBLE(firstName)&lt;/span&gt;returns one of the source records’ firstName randomly. &lt;/td&gt;&lt;/tr&gt;</v>
      </c>
    </row>
    <row r="408" spans="1:3" ht="76" customHeight="1" x14ac:dyDescent="0.2">
      <c r="A408" s="26" t="s">
        <v>186</v>
      </c>
      <c r="B408" s="32" t="s">
        <v>222</v>
      </c>
      <c r="C408" t="str">
        <f>"&lt;tr&gt;&lt;td class='table-first-column'&gt;" &amp;A408 &amp; "&lt;/td&gt;&lt;td&gt;" &amp; B408 &amp; "&lt;/td&gt;&lt;/tr&gt;"</f>
        <v>&lt;tr&gt;&lt;td class='table-first-column'&gt;Tips:&lt;/td&gt;&lt;td&gt;&lt;ul&gt;&lt;li&gt;Both &lt;span class='formula'&gt;Scramble&lt;/span&gt; and &lt;span class='formula'&gt;Mask&lt;/span&gt;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environment.&lt;/li&gt;&lt;/ul&gt;&lt;/td&gt;&lt;/tr&gt;</v>
      </c>
    </row>
    <row r="409" spans="1:3" x14ac:dyDescent="0.2">
      <c r="C409" s="34" t="s">
        <v>191</v>
      </c>
    </row>
    <row r="411" spans="1:3" x14ac:dyDescent="0.2">
      <c r="A411" s="23" t="s">
        <v>742</v>
      </c>
      <c r="B411" s="23" t="str">
        <f>SUBSTITUTE(LOWER(A411), " ", "_")</f>
        <v>starts_with</v>
      </c>
      <c r="C411" t="str">
        <f>"&lt;div class='v-space'&gt;&lt;/div&gt;&lt;div id='" &amp; B411 &amp;"'&gt;&lt;h2&gt;" &amp;A411&amp; "&lt;/h2&gt;&lt;table&gt;&lt;tbody&gt;"</f>
        <v>&lt;div class='v-space'&gt;&lt;/div&gt;&lt;div id='starts_with'&gt;&lt;h2&gt;STARTS_WITH&lt;/h2&gt;&lt;table&gt;&lt;tbody&gt;</v>
      </c>
    </row>
    <row r="412" spans="1:3" x14ac:dyDescent="0.2">
      <c r="A412" s="26" t="s">
        <v>163</v>
      </c>
      <c r="B412" s="27" t="s">
        <v>123</v>
      </c>
      <c r="C412" t="str">
        <f>"&lt;tr&gt;&lt;td class='table-first-column'&gt;" &amp;A412 &amp; "&lt;/td&gt;&lt;td&gt;" &amp; B412 &amp; "&lt;/td&gt;&lt;/tr&gt;"</f>
        <v>&lt;tr&gt;&lt;td class='table-first-column'&gt;Description:&lt;/td&gt;&lt;td&gt;Determines if text begins with specific characters and returns TRUE if it does. Returns FALSE if it doesn't.&lt;/td&gt;&lt;/tr&gt;</v>
      </c>
    </row>
    <row r="413" spans="1:3" ht="45" x14ac:dyDescent="0.2">
      <c r="A413" s="26" t="s">
        <v>164</v>
      </c>
      <c r="B413" s="28" t="s">
        <v>746</v>
      </c>
      <c r="C413" t="str">
        <f>"&lt;tr&gt;&lt;td class='table-first-column'&gt;" &amp;A413 &amp; "&lt;/td&gt;&lt;td&gt;" &amp; B413 &amp; "&lt;/td&gt;&lt;/tr&gt;"</f>
        <v>&lt;tr&gt;&lt;td class='table-first-column'&gt;Use:&lt;/td&gt;&lt;td&gt;&lt;span class='formula'&gt;STARTS_WITH(string, compare_string)&lt;/span&gt; and replace text, compare_text with the characters or fields you want to compare.&lt;/td&gt;&lt;/tr&gt;</v>
      </c>
    </row>
    <row r="414" spans="1:3" ht="75" x14ac:dyDescent="0.2">
      <c r="A414" s="26" t="s">
        <v>165</v>
      </c>
      <c r="B414" s="28" t="s">
        <v>743</v>
      </c>
      <c r="C414" t="str">
        <f>"&lt;tr&gt;&lt;td class='table-first-column'&gt;" &amp;A414 &amp; "&lt;/td&gt;&lt;td&gt;" &amp; B414 &amp; "&lt;/td&gt;&lt;/tr&gt;"</f>
        <v>&lt;tr&gt;&lt;td class='table-first-column'&gt;Example:&lt;/td&gt;&lt;td&gt;&lt;span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&lt;b&gt;Technical&lt;/b&gt;.&lt;/td&gt;&lt;/tr&gt;</v>
      </c>
    </row>
    <row r="415" spans="1:3" x14ac:dyDescent="0.2">
      <c r="C415" s="34" t="s">
        <v>191</v>
      </c>
    </row>
    <row r="416" spans="1:3" x14ac:dyDescent="0.2">
      <c r="C416" s="34"/>
    </row>
    <row r="417" spans="1:3" x14ac:dyDescent="0.2">
      <c r="A417" s="23" t="s">
        <v>755</v>
      </c>
      <c r="B417" s="23" t="str">
        <f>SUBSTITUTE(LOWER(A417), " ", "_")</f>
        <v>substring</v>
      </c>
      <c r="C417" t="str">
        <f>"&lt;div class='v-space'&gt;&lt;/div&gt;&lt;div id='" &amp; B417 &amp;"'&gt;&lt;h2&gt;" &amp;A417&amp; "&lt;/h2&gt;&lt;table&gt;&lt;tbody&gt;"</f>
        <v>&lt;div class='v-space'&gt;&lt;/div&gt;&lt;div id='substring'&gt;&lt;h2&gt;SUBSTRING&lt;/h2&gt;&lt;table&gt;&lt;tbody&gt;</v>
      </c>
    </row>
    <row r="418" spans="1:3" ht="42" x14ac:dyDescent="0.2">
      <c r="A418" s="26" t="s">
        <v>163</v>
      </c>
      <c r="B418" s="27" t="s">
        <v>761</v>
      </c>
      <c r="C418" t="str">
        <f>"&lt;tr&gt;&lt;td class='table-first-column'&gt;" &amp;A418 &amp; "&lt;/td&gt;&lt;td&gt;" &amp; B418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419" spans="1:3" ht="87" customHeight="1" x14ac:dyDescent="0.2">
      <c r="A419" s="26" t="s">
        <v>164</v>
      </c>
      <c r="B419" s="28" t="s">
        <v>762</v>
      </c>
      <c r="C419" t="str">
        <f>"&lt;tr&gt;&lt;td class='table-first-column'&gt;" &amp;A419 &amp; "&lt;/td&gt;&lt;td&gt;" &amp; B419 &amp; "&lt;/td&gt;&lt;/tr&gt;"</f>
        <v>&lt;tr&gt;&lt;td class='table-first-column'&gt;Use:&lt;/td&gt;&lt;td&gt;&lt;span class='formula'&gt;SUBSTRING(string, start_index, end_index)&lt;/span&gt;&lt;/td&gt;&lt;/tr&gt;</v>
      </c>
    </row>
    <row r="420" spans="1:3" x14ac:dyDescent="0.2">
      <c r="C420" s="34" t="s">
        <v>191</v>
      </c>
    </row>
    <row r="421" spans="1:3" x14ac:dyDescent="0.2">
      <c r="C421" s="34"/>
    </row>
    <row r="422" spans="1:3" x14ac:dyDescent="0.2">
      <c r="A422" s="23" t="s">
        <v>756</v>
      </c>
      <c r="B422" s="23" t="str">
        <f>SUBSTITUTE(LOWER(A422), " ", "_")</f>
        <v>substring_after</v>
      </c>
      <c r="C422" t="str">
        <f>"&lt;div class='v-space'&gt;&lt;/div&gt;&lt;div id='" &amp; B422 &amp;"'&gt;&lt;h2&gt;" &amp;A422&amp; "&lt;/h2&gt;&lt;table&gt;&lt;tbody&gt;"</f>
        <v>&lt;div class='v-space'&gt;&lt;/div&gt;&lt;div id='substring_after'&gt;&lt;h2&gt;SUBSTRING_AFTER&lt;/h2&gt;&lt;table&gt;&lt;tbody&gt;</v>
      </c>
    </row>
    <row r="423" spans="1:3" ht="28" x14ac:dyDescent="0.2">
      <c r="A423" s="26" t="s">
        <v>163</v>
      </c>
      <c r="B423" s="27" t="s">
        <v>763</v>
      </c>
      <c r="C423" t="str">
        <f>"&lt;tr&gt;&lt;td class='table-first-column'&gt;" &amp;A423 &amp; "&lt;/td&gt;&lt;td&gt;" &amp; B423 &amp; "&lt;/td&gt;&lt;/tr&gt;"</f>
        <v>&lt;tr&gt;&lt;td class='table-first-column'&gt;Description:&lt;/td&gt;&lt;td&gt;Returns the substring that occurs after the first occurrence of the specified separator. It is equal to the Apex: &lt;span class='formula'&gt;String.substringAfter(separator)&lt;/span&gt;&lt;/td&gt;&lt;/tr&gt;</v>
      </c>
    </row>
    <row r="424" spans="1:3" ht="87" customHeight="1" x14ac:dyDescent="0.2">
      <c r="A424" s="26" t="s">
        <v>164</v>
      </c>
      <c r="B424" s="28" t="s">
        <v>764</v>
      </c>
      <c r="C424" t="str">
        <f>"&lt;tr&gt;&lt;td class='table-first-column'&gt;" &amp;A424 &amp; "&lt;/td&gt;&lt;td&gt;" &amp; B424 &amp; "&lt;/td&gt;&lt;/tr&gt;"</f>
        <v>&lt;tr&gt;&lt;td class='table-first-column'&gt;Use:&lt;/td&gt;&lt;td&gt;&lt;span class='formula'&gt;SUBSTRING_AFTER(string, seprator)&lt;/span&gt;&lt;/td&gt;&lt;/tr&gt;</v>
      </c>
    </row>
    <row r="425" spans="1:3" x14ac:dyDescent="0.2">
      <c r="C425" s="34" t="s">
        <v>191</v>
      </c>
    </row>
    <row r="426" spans="1:3" x14ac:dyDescent="0.2">
      <c r="C426" s="34"/>
    </row>
    <row r="427" spans="1:3" x14ac:dyDescent="0.2">
      <c r="A427" s="23" t="s">
        <v>757</v>
      </c>
      <c r="B427" s="23" t="str">
        <f>SUBSTITUTE(LOWER(A427), " ", "_")</f>
        <v>substring_after_last</v>
      </c>
      <c r="C427" t="str">
        <f>"&lt;div class='v-space'&gt;&lt;/div&gt;&lt;div id='" &amp; B427 &amp;"'&gt;&lt;h2&gt;" &amp;A427&amp; "&lt;/h2&gt;&lt;table&gt;&lt;tbody&gt;"</f>
        <v>&lt;div class='v-space'&gt;&lt;/div&gt;&lt;div id='substring_after_last'&gt;&lt;h2&gt;SUBSTRING_AFTER_LAST&lt;/h2&gt;&lt;table&gt;&lt;tbody&gt;</v>
      </c>
    </row>
    <row r="428" spans="1:3" ht="28" x14ac:dyDescent="0.2">
      <c r="A428" s="26" t="s">
        <v>163</v>
      </c>
      <c r="B428" s="27" t="s">
        <v>765</v>
      </c>
      <c r="C428" t="str">
        <f>"&lt;tr&gt;&lt;td class='table-first-column'&gt;" &amp;A428 &amp; "&lt;/td&gt;&lt;td&gt;" &amp; B428 &amp; "&lt;/td&gt;&lt;/tr&gt;"</f>
        <v>&lt;tr&gt;&lt;td class='table-first-column'&gt;Description:&lt;/td&gt;&lt;td&gt;Returns the substring that occurs after the last occurrence of the specified separator. It is equal to the Apex: &lt;span class='formula'&gt;String.substringAfterLast(separator)&lt;/span&gt;&lt;/td&gt;&lt;/tr&gt;</v>
      </c>
    </row>
    <row r="429" spans="1:3" ht="87" customHeight="1" x14ac:dyDescent="0.2">
      <c r="A429" s="26" t="s">
        <v>164</v>
      </c>
      <c r="B429" s="28" t="s">
        <v>766</v>
      </c>
      <c r="C429" t="str">
        <f>"&lt;tr&gt;&lt;td class='table-first-column'&gt;" &amp;A429 &amp; "&lt;/td&gt;&lt;td&gt;" &amp; B429 &amp; "&lt;/td&gt;&lt;/tr&gt;"</f>
        <v>&lt;tr&gt;&lt;td class='table-first-column'&gt;Use:&lt;/td&gt;&lt;td&gt;&lt;span class='formula'&gt;SUBSTRING_AFTER_LAST(string, seprator)&lt;/span&gt;&lt;/td&gt;&lt;/tr&gt;</v>
      </c>
    </row>
    <row r="430" spans="1:3" x14ac:dyDescent="0.2">
      <c r="C430" s="34" t="s">
        <v>191</v>
      </c>
    </row>
    <row r="431" spans="1:3" x14ac:dyDescent="0.2">
      <c r="C431" s="34"/>
    </row>
    <row r="432" spans="1:3" x14ac:dyDescent="0.2">
      <c r="A432" s="23" t="s">
        <v>758</v>
      </c>
      <c r="B432" s="23" t="str">
        <f>SUBSTITUTE(LOWER(A432), " ", "_")</f>
        <v>substring_before</v>
      </c>
      <c r="C432" t="str">
        <f>"&lt;div class='v-space'&gt;&lt;/div&gt;&lt;div id='" &amp; B432 &amp;"'&gt;&lt;h2&gt;" &amp;A432&amp; "&lt;/h2&gt;&lt;table&gt;&lt;tbody&gt;"</f>
        <v>&lt;div class='v-space'&gt;&lt;/div&gt;&lt;div id='substring_before'&gt;&lt;h2&gt;SUBSTRING_BEFORE&lt;/h2&gt;&lt;table&gt;&lt;tbody&gt;</v>
      </c>
    </row>
    <row r="433" spans="1:3" ht="28" x14ac:dyDescent="0.2">
      <c r="A433" s="26" t="s">
        <v>163</v>
      </c>
      <c r="B433" s="27" t="s">
        <v>770</v>
      </c>
      <c r="C433" t="str">
        <f>"&lt;tr&gt;&lt;td class='table-first-column'&gt;" &amp;A433 &amp; "&lt;/td&gt;&lt;td&gt;" &amp; B433 &amp; "&lt;/td&gt;&lt;/tr&gt;"</f>
        <v>&lt;tr&gt;&lt;td class='table-first-column'&gt;Description:&lt;/td&gt;&lt;td&gt;Returns the substring that occurs before the first occurrence of the specified separator. It is equal to the Apex: &lt;span class='formula'&gt;String.substringBefore(separator)&lt;/span&gt;&lt;/td&gt;&lt;/tr&gt;</v>
      </c>
    </row>
    <row r="434" spans="1:3" ht="87" customHeight="1" x14ac:dyDescent="0.2">
      <c r="A434" s="26" t="s">
        <v>164</v>
      </c>
      <c r="B434" s="28" t="s">
        <v>767</v>
      </c>
      <c r="C434" t="str">
        <f>"&lt;tr&gt;&lt;td class='table-first-column'&gt;" &amp;A434 &amp; "&lt;/td&gt;&lt;td&gt;" &amp; B434 &amp; "&lt;/td&gt;&lt;/tr&gt;"</f>
        <v>&lt;tr&gt;&lt;td class='table-first-column'&gt;Use:&lt;/td&gt;&lt;td&gt;&lt;span class='formula'&gt;SUBSTRING_BEFORE(string, seprator)&lt;/span&gt;&lt;/td&gt;&lt;/tr&gt;</v>
      </c>
    </row>
    <row r="435" spans="1:3" x14ac:dyDescent="0.2">
      <c r="C435" s="34" t="s">
        <v>191</v>
      </c>
    </row>
    <row r="436" spans="1:3" x14ac:dyDescent="0.2">
      <c r="C436" s="34"/>
    </row>
    <row r="437" spans="1:3" x14ac:dyDescent="0.2">
      <c r="A437" s="23" t="s">
        <v>759</v>
      </c>
      <c r="B437" s="23" t="str">
        <f>SUBSTITUTE(LOWER(A437), " ", "_")</f>
        <v>substring_before_last</v>
      </c>
      <c r="C437" t="str">
        <f>"&lt;div class='v-space'&gt;&lt;/div&gt;&lt;div id='" &amp; B437 &amp;"'&gt;&lt;h2&gt;" &amp;A437&amp; "&lt;/h2&gt;&lt;table&gt;&lt;tbody&gt;"</f>
        <v>&lt;div class='v-space'&gt;&lt;/div&gt;&lt;div id='substring_before_last'&gt;&lt;h2&gt;SUBSTRING_BEFORE_LAST&lt;/h2&gt;&lt;table&gt;&lt;tbody&gt;</v>
      </c>
    </row>
    <row r="438" spans="1:3" ht="28" x14ac:dyDescent="0.2">
      <c r="A438" s="26" t="s">
        <v>163</v>
      </c>
      <c r="B438" s="27" t="s">
        <v>769</v>
      </c>
      <c r="C438" t="str">
        <f>"&lt;tr&gt;&lt;td class='table-first-column'&gt;" &amp;A438 &amp; "&lt;/td&gt;&lt;td&gt;" &amp; B438 &amp; "&lt;/td&gt;&lt;/tr&gt;"</f>
        <v>&lt;tr&gt;&lt;td class='table-first-column'&gt;Description:&lt;/td&gt;&lt;td&gt;Returns the substring that occurs before the last occurrence of the specified separator. It is equal to the Apex: &lt;span class='formula'&gt;String.substringBeforeLast(separator)&lt;/span&gt;&lt;/td&gt;&lt;/tr&gt;</v>
      </c>
    </row>
    <row r="439" spans="1:3" ht="87" customHeight="1" x14ac:dyDescent="0.2">
      <c r="A439" s="26" t="s">
        <v>164</v>
      </c>
      <c r="B439" s="28" t="s">
        <v>768</v>
      </c>
      <c r="C439" t="str">
        <f>"&lt;tr&gt;&lt;td class='table-first-column'&gt;" &amp;A439 &amp; "&lt;/td&gt;&lt;td&gt;" &amp; B439 &amp; "&lt;/td&gt;&lt;/tr&gt;"</f>
        <v>&lt;tr&gt;&lt;td class='table-first-column'&gt;Use:&lt;/td&gt;&lt;td&gt;&lt;span class='formula'&gt;SUBSTRING_BEFORE_LAST(string, seprator)&lt;/span&gt;&lt;/td&gt;&lt;/tr&gt;</v>
      </c>
    </row>
    <row r="440" spans="1:3" x14ac:dyDescent="0.2">
      <c r="C440" s="34" t="s">
        <v>191</v>
      </c>
    </row>
    <row r="441" spans="1:3" x14ac:dyDescent="0.2">
      <c r="C441" s="34"/>
    </row>
    <row r="442" spans="1:3" x14ac:dyDescent="0.2">
      <c r="C442" s="34"/>
    </row>
    <row r="443" spans="1:3" x14ac:dyDescent="0.2">
      <c r="A443" s="23" t="s">
        <v>760</v>
      </c>
      <c r="B443" s="23" t="str">
        <f>SUBSTITUTE(LOWER(A443), " ", "_")</f>
        <v>substring_between</v>
      </c>
      <c r="C443" t="str">
        <f>"&lt;div class='v-space'&gt;&lt;/div&gt;&lt;div id='" &amp; B443 &amp;"'&gt;&lt;h2&gt;" &amp;A443&amp; "&lt;/h2&gt;&lt;table&gt;&lt;tbody&gt;"</f>
        <v>&lt;div class='v-space'&gt;&lt;/div&gt;&lt;div id='substring_between'&gt;&lt;h2&gt;SUBSTRING_BETWEEN&lt;/h2&gt;&lt;table&gt;&lt;tbody&gt;</v>
      </c>
    </row>
    <row r="444" spans="1:3" ht="28" x14ac:dyDescent="0.2">
      <c r="A444" s="26" t="s">
        <v>163</v>
      </c>
      <c r="B444" s="27" t="s">
        <v>771</v>
      </c>
      <c r="C444" t="str">
        <f>"&lt;tr&gt;&lt;td class='table-first-column'&gt;" &amp;A444 &amp; "&lt;/td&gt;&lt;td&gt;" &amp; B444 &amp; "&lt;/td&gt;&lt;/tr&gt;"</f>
        <v>&lt;tr&gt;&lt;td class='table-first-column'&gt;Description:&lt;/td&gt;&lt;td&gt;Returns the substring that occurs between the two specified Strings. It is equal to the Apex: &lt;span class='formula'&gt;String.substringBetween(open, close)&lt;/span&gt;&lt;/td&gt;&lt;/tr&gt;</v>
      </c>
    </row>
    <row r="445" spans="1:3" ht="87" customHeight="1" x14ac:dyDescent="0.2">
      <c r="A445" s="26" t="s">
        <v>164</v>
      </c>
      <c r="B445" s="28" t="s">
        <v>772</v>
      </c>
      <c r="C445" t="str">
        <f>"&lt;tr&gt;&lt;td class='table-first-column'&gt;" &amp;A445 &amp; "&lt;/td&gt;&lt;td&gt;" &amp; B445 &amp; "&lt;/td&gt;&lt;/tr&gt;"</f>
        <v>&lt;tr&gt;&lt;td class='table-first-column'&gt;Use:&lt;/td&gt;&lt;td&gt;&lt;span class='formula'&gt;SUBSTRING_BETWEEN(string, open, close)&lt;/span&gt;&lt;/td&gt;&lt;/tr&gt;</v>
      </c>
    </row>
    <row r="446" spans="1:3" x14ac:dyDescent="0.2">
      <c r="C446" s="34" t="s">
        <v>191</v>
      </c>
    </row>
    <row r="447" spans="1:3" x14ac:dyDescent="0.2">
      <c r="C447" s="34"/>
    </row>
    <row r="449" spans="1:3" x14ac:dyDescent="0.2">
      <c r="A449" s="23" t="s">
        <v>682</v>
      </c>
      <c r="B449" s="23" t="str">
        <f>SUBSTITUTE(LOWER(A449), " ", "_")</f>
        <v>to_blob</v>
      </c>
      <c r="C449" t="str">
        <f>"&lt;div class='v-space'&gt;&lt;/div&gt;&lt;div id='" &amp; B449 &amp;"'&gt;&lt;h2&gt;" &amp;A449&amp; "&lt;/h2&gt;&lt;table&gt;&lt;tbody&gt;"</f>
        <v>&lt;div class='v-space'&gt;&lt;/div&gt;&lt;div id='to_blob'&gt;&lt;h2&gt;TO_BLOB&lt;/h2&gt;&lt;table&gt;&lt;tbody&gt;</v>
      </c>
    </row>
    <row r="450" spans="1:3" ht="28" x14ac:dyDescent="0.2">
      <c r="A450" s="26" t="s">
        <v>163</v>
      </c>
      <c r="B450" s="27" t="s">
        <v>645</v>
      </c>
      <c r="C450" t="str">
        <f>"&lt;tr&gt;&lt;td class='table-first-column'&gt;" &amp;A450 &amp; "&lt;/td&gt;&lt;td&gt;" &amp; B450 &amp; "&lt;/td&gt;&lt;/tr&gt;"</f>
        <v>&lt;tr&gt;&lt;td class='table-first-column'&gt;Description:&lt;/td&gt;&lt;td&gt;Convert a String value to the Apex Blob type. It is equal to the Apex: &lt;span class='formula'&gt;Blob.valueOf()&lt;/span&gt;&lt;/td&gt;&lt;/tr&gt;</v>
      </c>
    </row>
    <row r="451" spans="1:3" ht="87" customHeight="1" x14ac:dyDescent="0.2">
      <c r="A451" s="26" t="s">
        <v>164</v>
      </c>
      <c r="B451" s="28" t="s">
        <v>691</v>
      </c>
      <c r="C451" t="str">
        <f>"&lt;tr&gt;&lt;td class='table-first-column'&gt;" &amp;A451 &amp; "&lt;/td&gt;&lt;td&gt;" &amp; B451 &amp; "&lt;/td&gt;&lt;/tr&gt;"</f>
        <v>&lt;tr&gt;&lt;td class='table-first-column'&gt;Use:&lt;/td&gt;&lt;td&gt;&lt;span class='formula'&gt;TO_BLOB(string)&lt;/span&gt;&lt;/td&gt;&lt;/tr&gt;</v>
      </c>
    </row>
    <row r="452" spans="1:3" x14ac:dyDescent="0.2">
      <c r="C452" s="34" t="s">
        <v>191</v>
      </c>
    </row>
    <row r="453" spans="1:3" x14ac:dyDescent="0.2">
      <c r="C453" s="34"/>
    </row>
    <row r="454" spans="1:3" x14ac:dyDescent="0.2">
      <c r="C454" s="34"/>
    </row>
    <row r="455" spans="1:3" x14ac:dyDescent="0.2">
      <c r="A455" s="23" t="s">
        <v>683</v>
      </c>
      <c r="B455" s="23" t="str">
        <f>SUBSTITUTE(LOWER(A455), " ", "_")</f>
        <v>to_boolean</v>
      </c>
      <c r="C455" t="str">
        <f>"&lt;div class='v-space'&gt;&lt;/div&gt;&lt;div id='" &amp; B455 &amp;"'&gt;&lt;h2&gt;" &amp;A455&amp; "&lt;/h2&gt;&lt;table&gt;&lt;tbody&gt;"</f>
        <v>&lt;div class='v-space'&gt;&lt;/div&gt;&lt;div id='to_boolean'&gt;&lt;h2&gt;TO_BOOLEAN&lt;/h2&gt;&lt;table&gt;&lt;tbody&gt;</v>
      </c>
    </row>
    <row r="456" spans="1:3" x14ac:dyDescent="0.2">
      <c r="A456" s="26" t="s">
        <v>163</v>
      </c>
      <c r="B456" s="27" t="s">
        <v>685</v>
      </c>
      <c r="C456" t="str">
        <f>"&lt;tr&gt;&lt;td class='table-first-column'&gt;" &amp;A456 &amp; "&lt;/td&gt;&lt;td&gt;" &amp; B456 &amp; "&lt;/td&gt;&lt;/tr&gt;"</f>
        <v>&lt;tr&gt;&lt;td class='table-first-column'&gt;Description:&lt;/td&gt;&lt;td&gt;Converts a string value into boolean anywhere formulas are used. &lt;/td&gt;&lt;/tr&gt;</v>
      </c>
    </row>
    <row r="457" spans="1:3" ht="45" x14ac:dyDescent="0.2">
      <c r="A457" s="26" t="s">
        <v>164</v>
      </c>
      <c r="B457" s="28" t="s">
        <v>686</v>
      </c>
      <c r="C457" t="str">
        <f>"&lt;tr&gt;&lt;td class='table-first-column'&gt;" &amp;A457 &amp; "&lt;/td&gt;&lt;td&gt;" &amp; B457 &amp; "&lt;/td&gt;&lt;/tr&gt;"</f>
        <v>&lt;tr&gt;&lt;td class='table-first-column'&gt;Use:&lt;/td&gt;&lt;td&gt;&lt;span class='formula'&gt;TO_BOOLEAN(string)&lt;/span&gt; and replace &lt;span class='formula'&gt;string&lt;/span&gt; with the field or expression you want to convert to boolean format.&lt;/td&gt;&lt;/tr&gt;</v>
      </c>
    </row>
    <row r="458" spans="1:3" ht="45" x14ac:dyDescent="0.2">
      <c r="A458" s="26" t="s">
        <v>165</v>
      </c>
      <c r="B458" s="28" t="s">
        <v>687</v>
      </c>
      <c r="C458" t="str">
        <f>"&lt;tr&gt;&lt;td class='table-first-column'&gt;" &amp;A458 &amp; "&lt;/td&gt;&lt;td&gt;" &amp; B458 &amp; "&lt;/td&gt;&lt;/tr&gt;"</f>
        <v>&lt;tr&gt;&lt;td class='table-first-column'&gt;Example:&lt;/td&gt;&lt;td&gt;&lt;b&gt;Expected Boolean&lt;/b&gt;&lt;div class='v-space-s'&gt;&lt;/div&gt;&lt;span class='formula'&gt;TO_BOOLEAN("true")&lt;/span&gt; returns the expected a boolean value TRUE where the input type is a string.&lt;/td&gt;&lt;/tr&gt;</v>
      </c>
    </row>
    <row r="459" spans="1:3" ht="34" customHeight="1" x14ac:dyDescent="0.2">
      <c r="A459" s="26" t="s">
        <v>186</v>
      </c>
      <c r="B459" s="32" t="s">
        <v>773</v>
      </c>
      <c r="C459" t="str">
        <f>"&lt;tr&gt;&lt;td class='table-first-column'&gt;" &amp;A459 &amp; "&lt;/td&gt;&lt;td&gt;" &amp; B459 &amp; "&lt;/td&gt;&lt;/tr&gt;"</f>
        <v>&lt;tr&gt;&lt;td class='table-first-column'&gt;Tips:&lt;/td&gt;&lt;td&gt;&lt;ul&gt;&lt;li&gt;If the input value is NULL, the function will return a NULL value instead of FALSE&lt;/li&gt;&lt;/ul&gt;&lt;/td&gt;&lt;/tr&gt;</v>
      </c>
    </row>
    <row r="460" spans="1:3" x14ac:dyDescent="0.2">
      <c r="C460" s="34" t="s">
        <v>191</v>
      </c>
    </row>
    <row r="461" spans="1:3" x14ac:dyDescent="0.2">
      <c r="C461" s="34"/>
    </row>
    <row r="462" spans="1:3" x14ac:dyDescent="0.2">
      <c r="C462" s="34"/>
    </row>
    <row r="463" spans="1:3" x14ac:dyDescent="0.2">
      <c r="A463" s="23" t="s">
        <v>688</v>
      </c>
      <c r="B463" s="23" t="str">
        <f>SUBSTITUTE(LOWER(A463), " ", "_")</f>
        <v>to_date</v>
      </c>
      <c r="C463" t="str">
        <f>"&lt;div class='v-space'&gt;&lt;/div&gt;&lt;div id='" &amp; B463 &amp;"'&gt;&lt;h2&gt;" &amp;A463&amp; "&lt;/h2&gt;&lt;table&gt;&lt;tbody&gt;"</f>
        <v>&lt;div class='v-space'&gt;&lt;/div&gt;&lt;div id='to_date'&gt;&lt;h2&gt;TO_DATE&lt;/h2&gt;&lt;table&gt;&lt;tbody&gt;</v>
      </c>
    </row>
    <row r="464" spans="1:3" ht="17" x14ac:dyDescent="0.2">
      <c r="A464" s="35" t="s">
        <v>163</v>
      </c>
      <c r="B464" s="27" t="s">
        <v>108</v>
      </c>
      <c r="C464" t="str">
        <f>"&lt;tr&gt;&lt;td class='table-first-column'&gt;" &amp;A464 &amp; "&lt;/td&gt;&lt;td&gt;" &amp; B464 &amp; "&lt;/td&gt;&lt;/tr&gt;"</f>
        <v>&lt;tr&gt;&lt;td class='table-first-column'&gt;Description:&lt;/td&gt;&lt;td&gt;Returns a date value for a date/time or text expression.&lt;/td&gt;&lt;/tr&gt;</v>
      </c>
    </row>
    <row r="465" spans="1:3" ht="45" x14ac:dyDescent="0.2">
      <c r="A465" s="36" t="s">
        <v>164</v>
      </c>
      <c r="B465" s="28" t="s">
        <v>690</v>
      </c>
      <c r="C465" t="str">
        <f>"&lt;tr&gt;&lt;td class='table-first-column'&gt;" &amp;A465 &amp; "&lt;/td&gt;&lt;td&gt;" &amp; B465 &amp; "&lt;/td&gt;&lt;/tr&gt;"</f>
        <v>&lt;tr&gt;&lt;td class='table-first-column'&gt;Use:&lt;/td&gt;&lt;td&gt;&lt;span class='formula'&gt;TO_DATE(string/datetime)&lt;/span&gt; and replace expression with a date/time or string value, merge field, or expression.&lt;/td&gt;&lt;/tr&gt;</v>
      </c>
    </row>
    <row r="466" spans="1:3" ht="102" customHeight="1" x14ac:dyDescent="0.2">
      <c r="A466" s="36" t="s">
        <v>165</v>
      </c>
      <c r="B466" s="28" t="s">
        <v>689</v>
      </c>
      <c r="C466" t="str">
        <f>"&lt;tr&gt;&lt;td class='table-first-column'&gt;" &amp;A466 &amp; "&lt;/td&gt;&lt;td&gt;" &amp; B466 &amp; "&lt;/td&gt;&lt;/tr&gt;"</f>
        <v>&lt;tr&gt;&lt;td class='table-first-column'&gt;Example:&lt;/td&gt;&lt;td&gt;&lt;b&gt;Closed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value.&lt;/td&gt;&lt;/tr&gt;</v>
      </c>
    </row>
    <row r="467" spans="1:3" ht="67" customHeight="1" x14ac:dyDescent="0.2">
      <c r="A467" s="38" t="s">
        <v>186</v>
      </c>
      <c r="B467" s="37" t="s">
        <v>195</v>
      </c>
      <c r="C467" t="str">
        <f>"&lt;tr&gt;&lt;td class='table-first-column'&gt;" &amp;A467 &amp; "&lt;/td&gt;&lt;td&gt;" &amp; B467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468" spans="1:3" x14ac:dyDescent="0.2">
      <c r="C468" s="34" t="s">
        <v>191</v>
      </c>
    </row>
    <row r="469" spans="1:3" x14ac:dyDescent="0.2">
      <c r="C469" s="34"/>
    </row>
    <row r="470" spans="1:3" x14ac:dyDescent="0.2">
      <c r="A470" s="23" t="s">
        <v>692</v>
      </c>
      <c r="B470" s="23" t="str">
        <f>SUBSTITUTE(LOWER(A470), " ", "_")</f>
        <v>to_datetime</v>
      </c>
      <c r="C470" t="str">
        <f>"&lt;div class='v-space'&gt;&lt;/div&gt;&lt;div id='" &amp; B470 &amp;"'&gt;&lt;h2&gt;" &amp;A470&amp; "&lt;/h2&gt;&lt;table&gt;&lt;tbody&gt;"</f>
        <v>&lt;div class='v-space'&gt;&lt;/div&gt;&lt;div id='to_datetime'&gt;&lt;h2&gt;TO_DATETIME&lt;/h2&gt;&lt;table&gt;&lt;tbody&gt;</v>
      </c>
    </row>
    <row r="471" spans="1:3" ht="17" x14ac:dyDescent="0.2">
      <c r="A471" s="35" t="s">
        <v>163</v>
      </c>
      <c r="B471" s="27" t="s">
        <v>693</v>
      </c>
      <c r="C471" t="str">
        <f>"&lt;tr&gt;&lt;td class='table-first-column'&gt;" &amp;A471 &amp; "&lt;/td&gt;&lt;td&gt;" &amp; B471 &amp; "&lt;/td&gt;&lt;/tr&gt;"</f>
        <v>&lt;tr&gt;&lt;td class='table-first-column'&gt;Description:&lt;/td&gt;&lt;td&gt;Returns a datetime value for a text expression.&lt;/td&gt;&lt;/tr&gt;</v>
      </c>
    </row>
    <row r="472" spans="1:3" ht="30" x14ac:dyDescent="0.2">
      <c r="A472" s="36" t="s">
        <v>164</v>
      </c>
      <c r="B472" s="28" t="s">
        <v>694</v>
      </c>
      <c r="C472" t="str">
        <f>"&lt;tr&gt;&lt;td class='table-first-column'&gt;" &amp;A472 &amp; "&lt;/td&gt;&lt;td&gt;" &amp; B472 &amp; "&lt;/td&gt;&lt;/tr&gt;"</f>
        <v>&lt;tr&gt;&lt;td class='table-first-column'&gt;Use:&lt;/td&gt;&lt;td&gt;&lt;span class='formula'&gt;TO_DATETIME(string)&lt;/span&gt; and replace expression with a string value, merge field, or expression.&lt;/td&gt;&lt;/tr&gt;</v>
      </c>
    </row>
    <row r="473" spans="1:3" ht="102" customHeight="1" x14ac:dyDescent="0.2">
      <c r="A473" s="36" t="s">
        <v>165</v>
      </c>
      <c r="B473" s="28" t="s">
        <v>695</v>
      </c>
      <c r="C473" t="str">
        <f>"&lt;tr&gt;&lt;td class='table-first-column'&gt;" &amp;A473 &amp; "&lt;/td&gt;&lt;td&gt;" &amp; B473 &amp; "&lt;/td&gt;&lt;/tr&gt;"</f>
        <v>&lt;tr&gt;&lt;td class='table-first-column'&gt;Example:&lt;/td&gt;&lt;td&gt;&lt;div class='v-space-s'&gt;&lt;/div&gt;&lt;span class='formula'&gt;TO_DATETIME("yyyy-MM-ddTHH:mm:ss.SSSZ")&lt;/span&gt; converts a string value in the format to a Datetime type.An input value example: "2002-10-09T19:00:00Z"&lt;/td&gt;&lt;/tr&gt;</v>
      </c>
    </row>
    <row r="474" spans="1:3" x14ac:dyDescent="0.2">
      <c r="C474" s="34" t="s">
        <v>191</v>
      </c>
    </row>
    <row r="476" spans="1:3" x14ac:dyDescent="0.2">
      <c r="A476" s="23" t="s">
        <v>704</v>
      </c>
      <c r="B476" s="23" t="str">
        <f>SUBSTITUTE(LOWER(A476), " ", "_")</f>
        <v>is_number</v>
      </c>
      <c r="C476" t="str">
        <f>"&lt;div class='v-space'&gt;&lt;/div&gt;&lt;div id='" &amp; B476 &amp;"'&gt;&lt;h2&gt;" &amp;A476&amp; "&lt;/h2&gt;&lt;table&gt;&lt;tbody&gt;"</f>
        <v>&lt;div class='v-space'&gt;&lt;/div&gt;&lt;div id='is_number'&gt;&lt;h2&gt;IS_NUMBER&lt;/h2&gt;&lt;table&gt;&lt;tbody&gt;</v>
      </c>
    </row>
    <row r="477" spans="1:3" x14ac:dyDescent="0.2">
      <c r="A477" s="26" t="s">
        <v>163</v>
      </c>
      <c r="B477" s="27" t="s">
        <v>703</v>
      </c>
      <c r="C477" t="str">
        <f>"&lt;tr&gt;&lt;td class='table-first-column'&gt;" &amp;A477 &amp; "&lt;/td&gt;&lt;td&gt;" &amp; B477 &amp; "&lt;/td&gt;&lt;/tr&gt;"</f>
        <v>&lt;tr&gt;&lt;td class='table-first-column'&gt;Description:&lt;/td&gt;&lt;td&gt;Converts a text string to a decimal number.&lt;/td&gt;&lt;/tr&gt;</v>
      </c>
    </row>
    <row r="478" spans="1:3" ht="71" customHeight="1" x14ac:dyDescent="0.2">
      <c r="A478" s="26" t="s">
        <v>164</v>
      </c>
      <c r="B478" s="28" t="s">
        <v>705</v>
      </c>
      <c r="C478" t="str">
        <f>"&lt;tr&gt;&lt;td class='table-first-column'&gt;" &amp;A478 &amp; "&lt;/td&gt;&lt;td&gt;" &amp; B478 &amp; "&lt;/td&gt;&lt;/tr&gt;"</f>
        <v>&lt;tr&gt;&lt;td class='table-first-column'&gt;Use:&lt;/td&gt;&lt;td&gt;&lt;span class='formula'&gt;IS_NUMBER(string)&lt;/span&gt; and replace &lt;span class='formula'&gt;string&lt;/span&gt; with the field or expression you want converted into a decimal.&lt;/td&gt;&lt;/tr&gt;</v>
      </c>
    </row>
    <row r="479" spans="1:3" ht="90" customHeight="1" x14ac:dyDescent="0.2">
      <c r="A479" s="26" t="s">
        <v>165</v>
      </c>
      <c r="B479" s="27" t="s">
        <v>706</v>
      </c>
      <c r="C479" t="str">
        <f>"&lt;tr&gt;&lt;td class='table-first-column'&gt;" &amp;A479 &amp; "&lt;/td&gt;&lt;td&gt;" &amp; B479 &amp; "&lt;/td&gt;&lt;/tr&gt;"</f>
        <v>&lt;tr&gt;&lt;td class='table-first-column'&gt;Example:&lt;/td&gt;&lt;td&gt;&lt;div class='v-space-s'&gt;&lt;/div&gt;&lt;span class='formula'&gt;IS_NUMBER("25.33")&lt;/span&gt; converts the string value to the decimal type.&lt;/td&gt;&lt;/tr&gt;</v>
      </c>
    </row>
    <row r="480" spans="1:3" ht="115" customHeight="1" x14ac:dyDescent="0.2">
      <c r="A480" s="26" t="s">
        <v>186</v>
      </c>
      <c r="B480" s="27" t="s">
        <v>707</v>
      </c>
      <c r="C480" t="str">
        <f>"&lt;tr&gt;&lt;td class='table-first-column'&gt;" &amp;A480 &amp; "&lt;/td&gt;&lt;td&gt;" &amp; B480 &amp; "&lt;/td&gt;&lt;/tr&gt;"</f>
        <v>&lt;tr&gt;&lt;td class='table-first-column'&gt;Tips:&lt;/td&gt;&lt;td&gt;Make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blank.&lt;/li&gt;&lt;/ul&gt;&lt;/td&gt;&lt;/tr&gt;</v>
      </c>
    </row>
    <row r="481" spans="1:3" x14ac:dyDescent="0.2">
      <c r="C481" s="34" t="s">
        <v>191</v>
      </c>
    </row>
    <row r="482" spans="1:3" x14ac:dyDescent="0.2">
      <c r="C482" s="34"/>
    </row>
    <row r="483" spans="1:3" x14ac:dyDescent="0.2">
      <c r="C483" s="34"/>
    </row>
    <row r="484" spans="1:3" x14ac:dyDescent="0.2">
      <c r="A484" s="23" t="s">
        <v>778</v>
      </c>
      <c r="B484" s="23" t="str">
        <f>SUBSTITUTE(LOWER(A484), " ", "_")</f>
        <v>to_decimal</v>
      </c>
      <c r="C484" t="str">
        <f>"&lt;div class='v-space'&gt;&lt;/div&gt;&lt;div id='" &amp; B484 &amp;"'&gt;&lt;h2&gt;" &amp;A484&amp; "&lt;/h2&gt;&lt;table&gt;&lt;tbody&gt;"</f>
        <v>&lt;div class='v-space'&gt;&lt;/div&gt;&lt;div id='to_decimal'&gt;&lt;h2&gt;TO_DECIMAL&lt;/h2&gt;&lt;table&gt;&lt;tbody&gt;</v>
      </c>
    </row>
    <row r="485" spans="1:3" x14ac:dyDescent="0.2">
      <c r="A485" s="26" t="s">
        <v>163</v>
      </c>
      <c r="B485" s="27" t="s">
        <v>703</v>
      </c>
      <c r="C485" t="str">
        <f>"&lt;tr&gt;&lt;td class='table-first-column'&gt;" &amp;A485 &amp; "&lt;/td&gt;&lt;td&gt;" &amp; B485 &amp; "&lt;/td&gt;&lt;/tr&gt;"</f>
        <v>&lt;tr&gt;&lt;td class='table-first-column'&gt;Description:&lt;/td&gt;&lt;td&gt;Converts a text string to a decimal number.&lt;/td&gt;&lt;/tr&gt;</v>
      </c>
    </row>
    <row r="486" spans="1:3" ht="71" customHeight="1" x14ac:dyDescent="0.2">
      <c r="A486" s="26" t="s">
        <v>164</v>
      </c>
      <c r="B486" s="28" t="s">
        <v>781</v>
      </c>
      <c r="C486" t="str">
        <f>"&lt;tr&gt;&lt;td class='table-first-column'&gt;" &amp;A486 &amp; "&lt;/td&gt;&lt;td&gt;" &amp; B486 &amp; "&lt;/td&gt;&lt;/tr&gt;"</f>
        <v>&lt;tr&gt;&lt;td class='table-first-column'&gt;Use:&lt;/td&gt;&lt;td&gt;&lt;span class='formula'&gt;TO_DECIMAL(string)&lt;/span&gt; and replace parameter with the field or expression you want converted into a decimal.&lt;/td&gt;&lt;/tr&gt;</v>
      </c>
    </row>
    <row r="487" spans="1:3" ht="90" customHeight="1" x14ac:dyDescent="0.2">
      <c r="A487" s="26" t="s">
        <v>165</v>
      </c>
      <c r="B487" s="27" t="s">
        <v>779</v>
      </c>
      <c r="C487" t="str">
        <f>"&lt;tr&gt;&lt;td class='table-first-column'&gt;" &amp;A487 &amp; "&lt;/td&gt;&lt;td&gt;" &amp; B487 &amp; "&lt;/td&gt;&lt;/tr&gt;"</f>
        <v>&lt;tr&gt;&lt;td class='table-first-column'&gt;Example:&lt;/td&gt;&lt;td&gt;&lt;div class='v-space-s'&gt;&lt;/div&gt;&lt;span class='formula'&gt;TO_DECIMAL("25.3")&lt;/span&gt; converts the string value to the decimal type.&lt;/td&gt;&lt;/tr&gt;</v>
      </c>
    </row>
    <row r="488" spans="1:3" x14ac:dyDescent="0.2">
      <c r="C488" s="34" t="s">
        <v>191</v>
      </c>
    </row>
    <row r="490" spans="1:3" x14ac:dyDescent="0.2">
      <c r="A490" s="23" t="s">
        <v>699</v>
      </c>
      <c r="B490" s="23" t="str">
        <f>SUBSTITUTE(LOWER(A490), " ", "_")</f>
        <v>to_integer</v>
      </c>
      <c r="C490" t="str">
        <f>"&lt;div class='v-space'&gt;&lt;/div&gt;&lt;div id='" &amp; B490 &amp;"'&gt;&lt;h2&gt;" &amp;A490&amp; "&lt;/h2&gt;&lt;table&gt;&lt;tbody&gt;"</f>
        <v>&lt;div class='v-space'&gt;&lt;/div&gt;&lt;div id='to_integer'&gt;&lt;h2&gt;TO_INTEGER&lt;/h2&gt;&lt;table&gt;&lt;tbody&gt;</v>
      </c>
    </row>
    <row r="491" spans="1:3" x14ac:dyDescent="0.2">
      <c r="A491" s="26" t="s">
        <v>163</v>
      </c>
      <c r="B491" s="27" t="s">
        <v>701</v>
      </c>
      <c r="C491" t="str">
        <f>"&lt;tr&gt;&lt;td class='table-first-column'&gt;" &amp;A491 &amp; "&lt;/td&gt;&lt;td&gt;" &amp; B491 &amp; "&lt;/td&gt;&lt;/tr&gt;"</f>
        <v>&lt;tr&gt;&lt;td class='table-first-column'&gt;Description:&lt;/td&gt;&lt;td&gt;Converts a text string to a integer number.&lt;/td&gt;&lt;/tr&gt;</v>
      </c>
    </row>
    <row r="492" spans="1:3" ht="71" customHeight="1" x14ac:dyDescent="0.2">
      <c r="A492" s="26" t="s">
        <v>164</v>
      </c>
      <c r="B492" s="28" t="s">
        <v>780</v>
      </c>
      <c r="C492" t="str">
        <f>"&lt;tr&gt;&lt;td class='table-first-column'&gt;" &amp;A492 &amp; "&lt;/td&gt;&lt;td&gt;" &amp; B492 &amp; "&lt;/td&gt;&lt;/tr&gt;"</f>
        <v>&lt;tr&gt;&lt;td class='table-first-column'&gt;Use:&lt;/td&gt;&lt;td&gt;&lt;span class='formula'&gt;TO_INTEGER(string/decimal/double/float/integer)&lt;/span&gt; and replace parameter with the field or expression you want converted into an integer.&lt;/td&gt;&lt;/tr&gt;</v>
      </c>
    </row>
    <row r="493" spans="1:3" ht="90" customHeight="1" x14ac:dyDescent="0.2">
      <c r="A493" s="26" t="s">
        <v>165</v>
      </c>
      <c r="B493" s="27" t="s">
        <v>702</v>
      </c>
      <c r="C493" t="str">
        <f>"&lt;tr&gt;&lt;td class='table-first-column'&gt;" &amp;A493 &amp; "&lt;/td&gt;&lt;td&gt;" &amp; B493 &amp; "&lt;/td&gt;&lt;/tr&gt;"</f>
        <v>&lt;tr&gt;&lt;td class='table-first-column'&gt;Example:&lt;/td&gt;&lt;td&gt;&lt;div class='v-space-s'&gt;&lt;/div&gt;&lt;span class='formula'&gt;TO_INTEGER("25")&lt;/span&gt; converts the string value to the integer type.&lt;/td&gt;&lt;/tr&gt;</v>
      </c>
    </row>
    <row r="494" spans="1:3" ht="115" customHeight="1" x14ac:dyDescent="0.2">
      <c r="A494" s="26" t="s">
        <v>186</v>
      </c>
      <c r="B494" s="27" t="s">
        <v>700</v>
      </c>
      <c r="C494" t="str">
        <f>"&lt;tr&gt;&lt;td class='table-first-column'&gt;" &amp;A494 &amp; "&lt;/td&gt;&lt;td&gt;" &amp; B494 &amp; "&lt;/td&gt;&lt;/tr&gt;"</f>
        <v>&lt;tr&gt;&lt;td class='table-first-column'&gt;Tips:&lt;/td&gt;&lt;td&gt;&lt;ul&gt;&lt;li&gt;If the input is a string value, the string value must represent an integer.&lt;/li&gt;&lt;li&gt;If the input is a decimal, double, float or integer, the result will be the integer part of the input value.&lt;/li&gt;&lt;/ul&gt;&lt;/td&gt;&lt;/tr&gt;</v>
      </c>
    </row>
    <row r="495" spans="1:3" x14ac:dyDescent="0.2">
      <c r="C495" s="34" t="s">
        <v>191</v>
      </c>
    </row>
    <row r="498" spans="1:3" x14ac:dyDescent="0.2">
      <c r="A498" s="23" t="s">
        <v>719</v>
      </c>
      <c r="B498" s="23" t="str">
        <f>SUBSTITUTE(LOWER(A498), " ", "_")</f>
        <v>to_lower_case</v>
      </c>
      <c r="C498" t="str">
        <f>"&lt;div class='v-space'&gt;&lt;/div&gt;&lt;div id='" &amp; B498 &amp;"'&gt;&lt;h2&gt;" &amp;A498&amp; "&lt;/h2&gt;&lt;table&gt;&lt;tbody&gt;"</f>
        <v>&lt;div class='v-space'&gt;&lt;/div&gt;&lt;div id='to_lower_case'&gt;&lt;h2&gt;TO_LOWER_CASE&lt;/h2&gt;&lt;table&gt;&lt;tbody&gt;</v>
      </c>
    </row>
    <row r="499" spans="1:3" ht="28" x14ac:dyDescent="0.2">
      <c r="A499" s="26" t="s">
        <v>163</v>
      </c>
      <c r="B499" s="27" t="s">
        <v>202</v>
      </c>
      <c r="C499" t="str">
        <f>"&lt;tr&gt;&lt;td class='table-first-column'&gt;" &amp;A499 &amp; "&lt;/td&gt;&lt;td&gt;" &amp; B499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500" spans="1:3" ht="60" x14ac:dyDescent="0.2">
      <c r="A500" s="26" t="s">
        <v>164</v>
      </c>
      <c r="B500" s="28" t="s">
        <v>720</v>
      </c>
      <c r="C500" t="str">
        <f>"&lt;tr&gt;&lt;td class='table-first-column'&gt;" &amp;A500 &amp; "&lt;/td&gt;&lt;td&gt;" &amp; B500 &amp; "&lt;/td&gt;&lt;/tr&gt;"</f>
        <v>&lt;tr&gt;&lt;td class='table-first-column'&gt;Use:&lt;/td&gt;&lt;td&gt;&lt;span class='formula'&gt;TO_LOWER_CASE(text, [locale])&lt;/span&gt; and replace text with the field or text you wish to convert to lowercase, and locale with the optional two-character ISO language code or five-character locale code, if available.&lt;/td&gt;&lt;/tr&gt;</v>
      </c>
    </row>
    <row r="501" spans="1:3" ht="119" customHeight="1" x14ac:dyDescent="0.2">
      <c r="A501" s="26" t="s">
        <v>165</v>
      </c>
      <c r="B501" s="41" t="s">
        <v>721</v>
      </c>
      <c r="C501" t="str">
        <f>"&lt;tr&gt;&lt;td class='table-first-column'&gt;" &amp;A501 &amp; "&lt;/td&gt;&lt;td&gt;" &amp; B501 &amp; "&lt;/td&gt;&lt;/tr&gt;"</f>
        <v>&lt;tr&gt;&lt;td class='table-first-column'&gt;Example:&lt;/td&gt;&lt;td&gt;&lt;b&gt;MYCOMPANY.COM&lt;/b&gt;&lt;div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class='formula'&gt;TO_LOWER_CASE()&lt;/span&gt; function with the Turkish language locale, use the Turkish locale code &lt;span class='formula'&gt;tr&lt;/span&gt; in the &lt;span class='formula'&gt;TO_LOWER_CASE()&lt;/span&gt; function as follows:&lt;div class='v-space-s'&gt;&lt;/div&gt;&lt;span class='formula'&gt;TO_LOWER_CASE(text, "tr")&lt;/span&gt;&lt;/td&gt;&lt;/tr&gt;</v>
      </c>
    </row>
    <row r="502" spans="1:3" x14ac:dyDescent="0.2">
      <c r="C502" s="34" t="s">
        <v>191</v>
      </c>
    </row>
    <row r="504" spans="1:3" x14ac:dyDescent="0.2">
      <c r="A504" s="23" t="s">
        <v>679</v>
      </c>
      <c r="B504" s="23" t="str">
        <f>SUBSTITUTE(LOWER(A504), " ", "_")</f>
        <v>to_string</v>
      </c>
      <c r="C504" t="str">
        <f>"&lt;div class='v-space'&gt;&lt;/div&gt;&lt;div id='" &amp; B504 &amp;"'&gt;&lt;h2&gt;" &amp;A504&amp; "&lt;/h2&gt;&lt;table&gt;&lt;tbody&gt;"</f>
        <v>&lt;div class='v-space'&gt;&lt;/div&gt;&lt;div id='to_string'&gt;&lt;h2&gt;TO_STRING&lt;/h2&gt;&lt;table&gt;&lt;tbody&gt;</v>
      </c>
    </row>
    <row r="505" spans="1:3" ht="56" x14ac:dyDescent="0.2">
      <c r="A505" s="26" t="s">
        <v>163</v>
      </c>
      <c r="B505" s="27" t="s">
        <v>684</v>
      </c>
      <c r="C505" t="str">
        <f>"&lt;tr&gt;&lt;td class='table-first-column'&gt;" &amp;A505 &amp; "&lt;/td&gt;&lt;td&gt;" &amp; B505 &amp; "&lt;/td&gt;&lt;/tr&gt;"</f>
        <v>&lt;tr&gt;&lt;td class='table-first-column'&gt;Description:&lt;/td&gt;&lt;td&gt;Converts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506" spans="1:3" ht="60" x14ac:dyDescent="0.2">
      <c r="A506" s="26" t="s">
        <v>164</v>
      </c>
      <c r="B506" s="28" t="s">
        <v>680</v>
      </c>
      <c r="C506" t="str">
        <f>"&lt;tr&gt;&lt;td class='table-first-column'&gt;" &amp;A506 &amp; "&lt;/td&gt;&lt;td&gt;" &amp; B506 &amp; "&lt;/td&gt;&lt;/tr&gt;"</f>
        <v>&lt;tr&gt;&lt;td class='table-first-column'&gt;Use:&lt;/td&gt;&lt;td&gt;&lt;span class='formula'&gt;TO_STRING(value)&lt;/span&gt; and replace &lt;span class='formula'&gt;value&lt;/span&gt; with the field or expression you want to convert to text format. Avoid using any special characters besides a decimal point (period) or minus sign (dash) in this function.&lt;/td&gt;&lt;/tr&gt;</v>
      </c>
    </row>
    <row r="507" spans="1:3" ht="75" x14ac:dyDescent="0.2">
      <c r="A507" s="26" t="s">
        <v>165</v>
      </c>
      <c r="B507" s="28" t="s">
        <v>681</v>
      </c>
      <c r="C507" t="str">
        <f>"&lt;tr&gt;&lt;td class='table-first-column'&gt;" &amp;A507 &amp; "&lt;/td&gt;&lt;td&gt;" &amp; B507 &amp; "&lt;/td&gt;&lt;/tr&gt;"</f>
        <v>&lt;tr&gt;&lt;td class='table-first-column'&gt;Example:&lt;/td&gt;&lt;td&gt;&lt;b&gt;Expected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“200000.”&lt;/td&gt;&lt;/tr&gt;</v>
      </c>
    </row>
    <row r="508" spans="1:3" ht="98" x14ac:dyDescent="0.2">
      <c r="A508" s="26" t="s">
        <v>186</v>
      </c>
      <c r="B508" s="32" t="s">
        <v>224</v>
      </c>
      <c r="C508" t="str">
        <f>"&lt;tr&gt;&lt;td class='table-first-column'&gt;" &amp;A508 &amp; "&lt;/td&gt;&lt;td&gt;" &amp; B508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509" spans="1:3" x14ac:dyDescent="0.2">
      <c r="C509" s="34" t="s">
        <v>191</v>
      </c>
    </row>
    <row r="510" spans="1:3" x14ac:dyDescent="0.2">
      <c r="C510" s="34"/>
    </row>
    <row r="512" spans="1:3" x14ac:dyDescent="0.2">
      <c r="A512" s="23" t="s">
        <v>113</v>
      </c>
      <c r="B512" s="23" t="str">
        <f>SUBSTITUTE(LOWER(A512), " ", "_")</f>
        <v>today</v>
      </c>
      <c r="C512" t="str">
        <f>"&lt;div class='v-space'&gt;&lt;/div&gt;&lt;div id='" &amp; B512 &amp;"'&gt;&lt;h2&gt;" &amp;A512&amp; "&lt;/h2&gt;&lt;table&gt;&lt;tbody&gt;"</f>
        <v>&lt;div class='v-space'&gt;&lt;/div&gt;&lt;div id='today'&gt;&lt;h2&gt;TODAY&lt;/h2&gt;&lt;table&gt;&lt;tbody&gt;</v>
      </c>
    </row>
    <row r="513" spans="1:3" x14ac:dyDescent="0.2">
      <c r="A513" s="26" t="s">
        <v>163</v>
      </c>
      <c r="B513" s="27" t="s">
        <v>114</v>
      </c>
      <c r="C513" t="str">
        <f>"&lt;tr&gt;&lt;td class='table-first-column'&gt;" &amp;A513 &amp; "&lt;/td&gt;&lt;td&gt;" &amp; B513 &amp; "&lt;/td&gt;&lt;/tr&gt;"</f>
        <v>&lt;tr&gt;&lt;td class='table-first-column'&gt;Description:&lt;/td&gt;&lt;td&gt;Returns the current date as a date data type.&lt;/td&gt;&lt;/tr&gt;</v>
      </c>
    </row>
    <row r="514" spans="1:3" x14ac:dyDescent="0.2">
      <c r="A514" s="26" t="s">
        <v>164</v>
      </c>
      <c r="B514" s="28" t="s">
        <v>225</v>
      </c>
      <c r="C514" t="str">
        <f>"&lt;tr&gt;&lt;td class='table-first-column'&gt;" &amp;A514 &amp; "&lt;/td&gt;&lt;td&gt;" &amp; B514 &amp; "&lt;/td&gt;&lt;/tr&gt;"</f>
        <v>&lt;tr&gt;&lt;td class='table-first-column'&gt;Use:&lt;/td&gt;&lt;td&gt;&lt;span class='formula'&gt;TODAY()&lt;/span&gt;&lt;/td&gt;&lt;/tr&gt;</v>
      </c>
    </row>
    <row r="515" spans="1:3" ht="29" x14ac:dyDescent="0.2">
      <c r="A515" s="26" t="s">
        <v>165</v>
      </c>
      <c r="B515" s="28" t="s">
        <v>226</v>
      </c>
      <c r="C515" t="str">
        <f>"&lt;tr&gt;&lt;td class='table-first-column'&gt;" &amp;A515 &amp; "&lt;/td&gt;&lt;td&gt;" &amp; B515 &amp; "&lt;/td&gt;&lt;/tr&gt;"</f>
        <v>&lt;tr&gt;&lt;td class='table-first-column'&gt;Example:&lt;/td&gt;&lt;td&gt;&lt;span class='formula'&gt;DAYSBETWEEN(TODAY(), Sample_date_c)&lt;/span&gt; calculates how many days in the sample are left.&lt;/td&gt;&lt;/tr&gt;</v>
      </c>
    </row>
    <row r="516" spans="1:3" ht="70" x14ac:dyDescent="0.2">
      <c r="A516" s="26" t="s">
        <v>186</v>
      </c>
      <c r="B516" s="32" t="s">
        <v>227</v>
      </c>
      <c r="C516" t="str">
        <f>"&lt;tr&gt;&lt;td class='table-first-column'&gt;" &amp;A516 &amp; "&lt;/td&gt;&lt;td&gt;" &amp; B516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517" spans="1:3" x14ac:dyDescent="0.2">
      <c r="C517" s="34" t="s">
        <v>191</v>
      </c>
    </row>
    <row r="520" spans="1:3" x14ac:dyDescent="0.2">
      <c r="A520" s="23" t="s">
        <v>134</v>
      </c>
      <c r="B520" s="23" t="str">
        <f>SUBSTITUTE(LOWER(A520), " ", "_")</f>
        <v>trim</v>
      </c>
      <c r="C520" t="str">
        <f>"&lt;div class='v-space'&gt;&lt;/div&gt;&lt;div id='" &amp; B520 &amp;"'&gt;&lt;h2&gt;" &amp;A520&amp; "&lt;/h2&gt;&lt;table&gt;&lt;tbody&gt;"</f>
        <v>&lt;div class='v-space'&gt;&lt;/div&gt;&lt;div id='trim'&gt;&lt;h2&gt;TRIM&lt;/h2&gt;&lt;table&gt;&lt;tbody&gt;</v>
      </c>
    </row>
    <row r="521" spans="1:3" x14ac:dyDescent="0.2">
      <c r="A521" s="26" t="s">
        <v>163</v>
      </c>
      <c r="B521" s="27" t="s">
        <v>135</v>
      </c>
      <c r="C521" t="str">
        <f>"&lt;tr&gt;&lt;td class='table-first-column'&gt;" &amp;A521 &amp; "&lt;/td&gt;&lt;td&gt;" &amp; B521 &amp; "&lt;/td&gt;&lt;/tr&gt;"</f>
        <v>&lt;tr&gt;&lt;td class='table-first-column'&gt;Description:&lt;/td&gt;&lt;td&gt;Removes the spaces and tabs from the beginning and end of a text string.&lt;/td&gt;&lt;/tr&gt;</v>
      </c>
    </row>
    <row r="522" spans="1:3" ht="29" x14ac:dyDescent="0.2">
      <c r="A522" s="26" t="s">
        <v>164</v>
      </c>
      <c r="B522" s="28" t="s">
        <v>228</v>
      </c>
      <c r="C522" t="str">
        <f>"&lt;tr&gt;&lt;td class='table-first-column'&gt;" &amp;A522 &amp; "&lt;/td&gt;&lt;td&gt;" &amp; B522 &amp; "&lt;/td&gt;&lt;/tr&gt;"</f>
        <v>&lt;tr&gt;&lt;td class='table-first-column'&gt;Use:&lt;/td&gt;&lt;td&gt;&lt;span class='formula'&gt;TRIM(text)&lt;/span&gt; and replace text with the field or expression you want to trim.&lt;/td&gt;&lt;/tr&gt;</v>
      </c>
    </row>
    <row r="523" spans="1:3" ht="44" x14ac:dyDescent="0.2">
      <c r="A523" s="26" t="s">
        <v>165</v>
      </c>
      <c r="B523" s="28" t="s">
        <v>229</v>
      </c>
      <c r="C523" t="str">
        <f>"&lt;tr&gt;&lt;td class='table-first-column'&gt;" &amp;A523 &amp; "&lt;/td&gt;&lt;td&gt;" &amp; B523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524" spans="1:3" x14ac:dyDescent="0.2">
      <c r="C524" s="34" t="s">
        <v>191</v>
      </c>
    </row>
    <row r="526" spans="1:3" x14ac:dyDescent="0.2">
      <c r="A526" s="23" t="s">
        <v>722</v>
      </c>
      <c r="B526" s="23" t="str">
        <f>SUBSTITUTE(LOWER(A526), " ", "_")</f>
        <v>to_upper_case</v>
      </c>
      <c r="C526" t="str">
        <f>"&lt;div class='v-space'&gt;&lt;/div&gt;&lt;div id='" &amp; B526 &amp;"'&gt;&lt;h2&gt;" &amp;A526&amp; "&lt;/h2&gt;&lt;table&gt;&lt;tbody&gt;"</f>
        <v>&lt;div class='v-space'&gt;&lt;/div&gt;&lt;div id='to_upper_case'&gt;&lt;h2&gt;TO_UPPER_CASE&lt;/h2&gt;&lt;table&gt;&lt;tbody&gt;</v>
      </c>
    </row>
    <row r="527" spans="1:3" ht="28" x14ac:dyDescent="0.2">
      <c r="A527" s="26" t="s">
        <v>163</v>
      </c>
      <c r="B527" s="27" t="s">
        <v>230</v>
      </c>
      <c r="C527" t="str">
        <f>"&lt;tr&gt;&lt;td class='table-first-column'&gt;" &amp;A527 &amp; "&lt;/td&gt;&lt;td&gt;" &amp; B527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528" spans="1:3" ht="60" customHeight="1" x14ac:dyDescent="0.2">
      <c r="A528" s="26" t="s">
        <v>164</v>
      </c>
      <c r="B528" s="28" t="s">
        <v>723</v>
      </c>
      <c r="C528" t="str">
        <f>"&lt;tr&gt;&lt;td class='table-first-column'&gt;" &amp;A528 &amp; "&lt;/td&gt;&lt;td&gt;" &amp; B528 &amp; "&lt;/td&gt;&lt;/tr&gt;"</f>
        <v>&lt;tr&gt;&lt;td class='table-first-column'&gt;Use:&lt;/td&gt;&lt;td&gt;&lt;span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available.&lt;/td&gt;&lt;/tr&gt;</v>
      </c>
    </row>
    <row r="529" spans="1:3" ht="126" x14ac:dyDescent="0.2">
      <c r="A529" s="26" t="s">
        <v>165</v>
      </c>
      <c r="B529" s="27" t="s">
        <v>724</v>
      </c>
      <c r="C529" t="str">
        <f>"&lt;tr&gt;&lt;td class='table-first-column'&gt;" &amp;A529 &amp; "&lt;/td&gt;&lt;td&gt;" &amp; B529 &amp; "&lt;/td&gt;&lt;/tr&gt;"</f>
        <v>&lt;tr&gt;&lt;td class='table-first-column'&gt;Example:&lt;/td&gt;&lt;td&gt;&lt;b&gt;MYCOMPANY.COM&lt;/b&gt;&lt;div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I.&lt;/td&gt;&lt;/tr&gt;</v>
      </c>
    </row>
    <row r="530" spans="1:3" x14ac:dyDescent="0.2">
      <c r="C530" s="34" t="s">
        <v>191</v>
      </c>
    </row>
    <row r="532" spans="1:3" x14ac:dyDescent="0.2">
      <c r="A532" s="23" t="s">
        <v>140</v>
      </c>
      <c r="B532" s="23" t="str">
        <f>SUBSTITUTE(LOWER(A532), " ", "_")</f>
        <v>vlookup</v>
      </c>
      <c r="C532" t="str">
        <f>"&lt;div class='v-space'&gt;&lt;/div&gt;&lt;div id='" &amp; B532 &amp;"'&gt;&lt;h2&gt;" &amp;A532&amp; "&lt;/h2&gt;&lt;table&gt;&lt;tbody&gt;"</f>
        <v>&lt;div class='v-space'&gt;&lt;/div&gt;&lt;div id='vlookup'&gt;&lt;h2&gt;VLOOKUP&lt;/h2&gt;&lt;table&gt;&lt;tbody&gt;</v>
      </c>
    </row>
    <row r="533" spans="1:3" ht="82" customHeight="1" x14ac:dyDescent="0.2">
      <c r="A533" s="26" t="s">
        <v>163</v>
      </c>
      <c r="B533" s="27" t="s">
        <v>141</v>
      </c>
      <c r="C533" t="str">
        <f>"&lt;tr&gt;&lt;td class='table-first-column'&gt;" &amp;A533 &amp; "&lt;/td&gt;&lt;td&gt;" &amp; B533 &amp; "&lt;/td&gt;&lt;/tr&gt;"</f>
        <v>&lt;tr&gt;&lt;td class='table-first-column'&gt;Description:&lt;/td&gt;&lt;td&gt;Returns a value by looking up a related value on a custom object similar to the &lt;span class='formula'&gt;VLOOKUP()&lt;/span&gt; Excel function.&lt;/td&gt;&lt;/tr&gt;</v>
      </c>
    </row>
    <row r="534" spans="1:3" ht="158" x14ac:dyDescent="0.2">
      <c r="A534" s="26" t="s">
        <v>164</v>
      </c>
      <c r="B534" s="28" t="s">
        <v>232</v>
      </c>
      <c r="C534" t="str">
        <f>"&lt;tr&gt;&lt;td class='table-first-column'&gt;" &amp;A534 &amp; "&lt;/td&gt;&lt;td&gt;" &amp; B534 &amp; "&lt;/td&gt;&lt;/tr&gt;"</f>
        <v>&lt;tr&gt;&lt;td class='table-first-column'&gt;Use:&lt;/td&gt;&lt;td&gt;&lt;span class='formula'&gt;VLOOKUP(lookup_object_name, field_name_to_return, field_name_on_lookup_object, lookup_field_value, [connection_name])&lt;/span&gt; &lt;div class='v-space-s'&gt;&lt;/div&gt;Replace &lt;span class='formula'&gt;field_name_to_return&lt;/span&gt; with the field that contains the value you want returned, &lt;span class='formula'&gt;field_name_on_lookup_object&lt;/span&gt; with the field name on the related object that contains the value you want to match, and &lt;span class='formula'&gt;lookup_field_value&lt;/span&gt; defines the field’s value that is extracted from the retrieved source data you want to match. &lt;span class='formula'&gt;connection_name&lt;/span&gt; is optional, if provided, DSP checks against the Connection indicated by the &lt;span class='formula'&gt;connection_name&lt;/span&gt; to lookup the values. If not provided, the default Connection is the target on the Mapping.&lt;/td&gt;&lt;/tr&gt;</v>
      </c>
    </row>
    <row r="535" spans="1:3" ht="131" customHeight="1" x14ac:dyDescent="0.2">
      <c r="A535" s="26" t="s">
        <v>165</v>
      </c>
      <c r="B535" s="28" t="s">
        <v>233</v>
      </c>
      <c r="C535" t="str">
        <f>"&lt;tr&gt;&lt;td class='table-first-column'&gt;" &amp;A535 &amp; "&lt;/td&gt;&lt;td&gt;" &amp; B535 &amp; "&lt;/td&gt;&lt;/tr&gt;"</f>
        <v>&lt;tr&gt;&lt;td class='table-first-column'&gt;Example:&lt;/td&gt;&lt;td&gt;&lt;span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connection.&lt;/td&gt;&lt;/tr&gt;</v>
      </c>
    </row>
    <row r="536" spans="1:3" ht="185" x14ac:dyDescent="0.2">
      <c r="A536" s="26" t="s">
        <v>186</v>
      </c>
      <c r="B536" s="32" t="s">
        <v>231</v>
      </c>
      <c r="C536" t="str">
        <f>"&lt;tr&gt;&lt;td class='table-first-column'&gt;" &amp;A536 &amp; "&lt;/td&gt;&lt;td&gt;" &amp; B536 &amp; "&lt;/td&gt;&lt;/tr&gt;"</f>
        <v>&lt;tr&gt;&lt;td class='table-first-column'&gt;Tips:&lt;/td&gt;&lt;td&gt;&lt;ul&gt;&lt;li&gt;If a parameter passed to the function has double quotes “”, it means String literals (constant values) are passed; without double quotes “”, DSP will treat it as a dynamic attribute whose value will be retrieved via srcRecord.attribute. In the examples above, on the lookup_field_value parameter, the first example uses a dynamic attribute AccountId, while the second example uses a static string literal “PersonAccount”.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returned.&lt;/li&gt;&lt;/ul&gt;&lt;/td&gt;&lt;/tr&gt;</v>
      </c>
    </row>
    <row r="537" spans="1:3" x14ac:dyDescent="0.2">
      <c r="C537" s="34" t="s">
        <v>191</v>
      </c>
    </row>
    <row r="538" spans="1:3" x14ac:dyDescent="0.2">
      <c r="C538" t="s">
        <v>216</v>
      </c>
    </row>
    <row r="539" spans="1:3" x14ac:dyDescent="0.2">
      <c r="C539" t="s">
        <v>216</v>
      </c>
    </row>
    <row r="548" spans="5:5" x14ac:dyDescent="0.2">
      <c r="E548" t="s">
        <v>204</v>
      </c>
    </row>
    <row r="549" spans="5:5" x14ac:dyDescent="0.2">
      <c r="E549" t="s">
        <v>216</v>
      </c>
    </row>
    <row r="550" spans="5:5" x14ac:dyDescent="0.2">
      <c r="E550"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43"/>
  <sheetViews>
    <sheetView topLeftCell="A68" zoomScale="150" workbookViewId="0">
      <selection activeCell="D85" sqref="D85"/>
    </sheetView>
  </sheetViews>
  <sheetFormatPr baseColWidth="10" defaultRowHeight="16" x14ac:dyDescent="0.2"/>
  <cols>
    <col min="1" max="1" width="28" customWidth="1"/>
    <col min="2" max="2" width="116.1640625" bestFit="1" customWidth="1"/>
  </cols>
  <sheetData>
    <row r="2" spans="1:4" x14ac:dyDescent="0.2">
      <c r="D2" t="str">
        <f>"&lt;div class='back-to-top-box'&gt;&lt;a href='#title'&gt;&amp;#8679; Back to Top&lt;/a&gt;&lt;/div&gt;"</f>
        <v>&lt;div class='back-to-top-box'&gt;&lt;a href='#title'&gt;&amp;#8679; Back to Top&lt;/a&gt;&lt;/div&gt;</v>
      </c>
    </row>
    <row r="3" spans="1:4" x14ac:dyDescent="0.2">
      <c r="A3" t="s">
        <v>469</v>
      </c>
      <c r="D3" t="str">
        <f>"&lt;h1 id='title'&gt;" &amp; A3 &amp; "&lt;/h1&gt;"</f>
        <v>&lt;h1 id='title'&gt;Formula&lt;/h1&gt;</v>
      </c>
    </row>
    <row r="7" spans="1:4" x14ac:dyDescent="0.2">
      <c r="D7" t="str">
        <f>"&lt;div&gt;&lt;ul&gt;"</f>
        <v>&lt;div&gt;&lt;ul&gt;</v>
      </c>
    </row>
    <row r="8" spans="1:4" x14ac:dyDescent="0.2">
      <c r="A8" t="s">
        <v>10</v>
      </c>
      <c r="B8" t="str">
        <f>SUBSTITUTE(LOWER(A8), " ", "_")</f>
        <v>elements_of_a_formula</v>
      </c>
      <c r="D8" t="str">
        <f t="shared" ref="D8:D17" si="0">"&lt;li&gt;&lt;a href='#" &amp; B8 &amp; "'&gt;" &amp;A8 &amp; "&lt;/a&gt;&lt;/li&gt;"</f>
        <v>&lt;li&gt;&lt;a href='#elements_of_a_formula'&gt;Elements of a Formula&lt;/a&gt;&lt;/li&gt;</v>
      </c>
    </row>
    <row r="9" spans="1:4" x14ac:dyDescent="0.2">
      <c r="A9" t="s">
        <v>11</v>
      </c>
      <c r="B9" t="str">
        <f>SUBSTITUTE(LOWER(A9), " ", "_")</f>
        <v>math_operators</v>
      </c>
      <c r="D9" t="str">
        <f t="shared" si="0"/>
        <v>&lt;li&gt;&lt;a href='#math_operators'&gt;Math Operators&lt;/a&gt;&lt;/li&gt;</v>
      </c>
    </row>
    <row r="10" spans="1:4" x14ac:dyDescent="0.2">
      <c r="A10" t="s">
        <v>12</v>
      </c>
      <c r="B10" t="str">
        <f>SUBSTITUTE(LOWER(A10), " ", "_")</f>
        <v>logical_operators</v>
      </c>
      <c r="D10" t="str">
        <f t="shared" si="0"/>
        <v>&lt;li&gt;&lt;a href='#logical_operators'&gt;Logical Operators&lt;/a&gt;&lt;/li&gt;</v>
      </c>
    </row>
    <row r="11" spans="1:4" x14ac:dyDescent="0.2">
      <c r="A11" t="s">
        <v>13</v>
      </c>
      <c r="B11" t="str">
        <f t="shared" ref="B11:B17" si="1">SUBSTITUTE(LOWER(A11), " ", "_")</f>
        <v>text_operators</v>
      </c>
      <c r="D11" t="str">
        <f t="shared" si="0"/>
        <v>&lt;li&gt;&lt;a href='#text_operators'&gt;Text Operators&lt;/a&gt;&lt;/li&gt;</v>
      </c>
    </row>
    <row r="12" spans="1:4" x14ac:dyDescent="0.2">
      <c r="A12" t="s">
        <v>104</v>
      </c>
      <c r="B12" t="str">
        <f t="shared" si="1"/>
        <v>date_and_time_functions</v>
      </c>
      <c r="D12" t="str">
        <f t="shared" si="0"/>
        <v>&lt;li&gt;&lt;a href='#date_and_time_functions'&gt;Date and Time Functions&lt;/a&gt;&lt;/li&gt;</v>
      </c>
    </row>
    <row r="13" spans="1:4" x14ac:dyDescent="0.2">
      <c r="A13" t="s">
        <v>115</v>
      </c>
      <c r="B13" t="str">
        <f t="shared" si="1"/>
        <v>logical_functions</v>
      </c>
      <c r="D13" t="str">
        <f t="shared" si="0"/>
        <v>&lt;li&gt;&lt;a href='#logical_functions'&gt;Logical Functions&lt;/a&gt;&lt;/li&gt;</v>
      </c>
    </row>
    <row r="14" spans="1:4" x14ac:dyDescent="0.2">
      <c r="A14" t="s">
        <v>142</v>
      </c>
      <c r="B14" t="str">
        <f t="shared" si="1"/>
        <v>math_functions</v>
      </c>
      <c r="D14" t="str">
        <f t="shared" si="0"/>
        <v>&lt;li&gt;&lt;a href='#math_functions'&gt;Math Functions&lt;/a&gt;&lt;/li&gt;</v>
      </c>
    </row>
    <row r="15" spans="1:4" x14ac:dyDescent="0.2">
      <c r="A15" t="s">
        <v>16</v>
      </c>
      <c r="B15" t="str">
        <f t="shared" si="1"/>
        <v>text_functions</v>
      </c>
      <c r="D15" t="str">
        <f t="shared" si="0"/>
        <v>&lt;li&gt;&lt;a href='#text_functions'&gt;Text Functions&lt;/a&gt;&lt;/li&gt;</v>
      </c>
    </row>
    <row r="16" spans="1:4" x14ac:dyDescent="0.2">
      <c r="A16" t="s">
        <v>605</v>
      </c>
      <c r="B16" t="str">
        <f t="shared" si="1"/>
        <v>aggregate_functions</v>
      </c>
      <c r="D16" t="str">
        <f t="shared" si="0"/>
        <v>&lt;li&gt;&lt;a href='#aggregate_functions'&gt;Aggregate Functions&lt;/a&gt;&lt;/li&gt;</v>
      </c>
    </row>
    <row r="17" spans="1:4" x14ac:dyDescent="0.2">
      <c r="A17" t="s">
        <v>17</v>
      </c>
      <c r="B17" t="str">
        <f t="shared" si="1"/>
        <v>advanced_functions</v>
      </c>
      <c r="D17" t="str">
        <f t="shared" si="0"/>
        <v>&lt;li&gt;&lt;a href='#advanced_functions'&gt;Advanced Functions&lt;/a&gt;&lt;/li&gt;</v>
      </c>
    </row>
    <row r="19" spans="1:4" x14ac:dyDescent="0.2">
      <c r="D19" t="str">
        <f>"&lt;/ul&gt;&lt;/div&gt;"</f>
        <v>&lt;/ul&gt;&lt;/div&gt;</v>
      </c>
    </row>
    <row r="23" spans="1:4" x14ac:dyDescent="0.2">
      <c r="A23" t="s">
        <v>10</v>
      </c>
      <c r="D23" t="str">
        <f>"&lt;div class='v-space'&gt;&lt;/div&gt;&lt;div id='" &amp; SUBSTITUTE(LOWER(A23), " ", "_") &amp;"'&gt;&lt;h2&gt;" &amp; A23 &amp; "&lt;/h2&gt;"</f>
        <v>&lt;div class='v-space'&gt;&lt;/div&gt;&lt;div id='elements_of_a_formula'&gt;&lt;h2&gt;Elements of a Formula&lt;/h2&gt;</v>
      </c>
    </row>
    <row r="24" spans="1:4" ht="34" x14ac:dyDescent="0.2">
      <c r="B24" s="10" t="s">
        <v>143</v>
      </c>
      <c r="D24" t="str">
        <f>"&lt;p&gt;"&amp;B24&amp;"&lt;/p&gt;"</f>
        <v>&lt;p&gt;A formula can contain references to the values of source fields, operators, functions, literal values, or other formulas. Use any or all of these elements to build a formula.&lt;/p&gt;</v>
      </c>
    </row>
    <row r="25" spans="1:4" ht="17" thickBot="1" x14ac:dyDescent="0.25">
      <c r="A25" t="s">
        <v>103</v>
      </c>
      <c r="B25" t="s">
        <v>23</v>
      </c>
      <c r="D25" t="str">
        <f>"&lt;table&gt;&lt;thead&gt;&lt;th class='table-column-name'&gt;" &amp; A25 &amp; "&lt;/th&gt;&lt;th&gt;" &amp; B25 &amp; "&lt;/th&gt;&lt;/thead&gt;&lt;tbody&gt;"</f>
        <v>&lt;table&gt;&lt;thead&gt;&lt;th class='table-column-name'&gt;Element&lt;/th&gt;&lt;th&gt;Description&lt;/th&gt;&lt;/thead&gt;&lt;tbody&gt;</v>
      </c>
    </row>
    <row r="26" spans="1:4" ht="99" thickBot="1" x14ac:dyDescent="0.25">
      <c r="A26" s="11" t="s">
        <v>68</v>
      </c>
      <c r="B26" s="12" t="s">
        <v>74</v>
      </c>
      <c r="D26" t="str">
        <f>"&lt;tr&gt;&lt;td&gt;" &amp;A26 &amp; "&lt;/td&gt;&lt;td&gt;" &amp; B26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27" spans="1:4" ht="60" thickBot="1" x14ac:dyDescent="0.25">
      <c r="A27" s="13" t="s">
        <v>69</v>
      </c>
      <c r="B27" s="14" t="s">
        <v>420</v>
      </c>
      <c r="D27" t="str">
        <f>"&lt;tr&gt;&lt;td&gt;" &amp;A27 &amp; "&lt;/td&gt;&lt;td&gt;" &amp; B27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28" spans="1:4" ht="29" thickBot="1" x14ac:dyDescent="0.25">
      <c r="A28" s="15" t="s">
        <v>70</v>
      </c>
      <c r="B28" s="14" t="s">
        <v>72</v>
      </c>
      <c r="D28" t="str">
        <f>"&lt;tr&gt;&lt;td&gt;" &amp;A28 &amp; "&lt;/td&gt;&lt;td&gt;" &amp; B28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29" spans="1:4" ht="29" thickBot="1" x14ac:dyDescent="0.25">
      <c r="A29" s="16" t="s">
        <v>71</v>
      </c>
      <c r="B29" s="17" t="s">
        <v>73</v>
      </c>
      <c r="D29" t="str">
        <f>"&lt;tr&gt;&lt;td&gt;" &amp;A29 &amp; "&lt;/td&gt;&lt;td&gt;" &amp; B29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0" spans="1:4" ht="29" thickBot="1" x14ac:dyDescent="0.25">
      <c r="A30" s="16" t="s">
        <v>467</v>
      </c>
      <c r="B30" s="17" t="s">
        <v>468</v>
      </c>
      <c r="D30" t="str">
        <f>"&lt;tr&gt;&lt;td&gt;" &amp;A30 &amp; "&lt;/td&gt;&lt;td&gt;" &amp; B30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1" spans="1:4" x14ac:dyDescent="0.2">
      <c r="D31" t="str">
        <f>"&lt;/tbody&gt;&lt;/table&gt;&lt;/div&gt;"</f>
        <v>&lt;/tbody&gt;&lt;/table&gt;&lt;/div&gt;</v>
      </c>
    </row>
    <row r="35" spans="1:4" x14ac:dyDescent="0.2">
      <c r="A35" t="s">
        <v>11</v>
      </c>
      <c r="D35" t="str">
        <f>"&lt;div class='v-space'&gt;&lt;/div&gt;&lt;div id='" &amp; SUBSTITUTE(LOWER(A35), " ", "_") &amp;"'&gt;&lt;h2&gt;" &amp; A35 &amp; "&lt;/h2&gt;"</f>
        <v>&lt;div class='v-space'&gt;&lt;/div&gt;&lt;div id='math_operators'&gt;&lt;h2&gt;Math Operators&lt;/h2&gt;</v>
      </c>
    </row>
    <row r="36" spans="1:4" x14ac:dyDescent="0.2">
      <c r="A36" t="s">
        <v>71</v>
      </c>
      <c r="B36" t="s">
        <v>23</v>
      </c>
      <c r="D36" t="str">
        <f>"&lt;table&gt;&lt;thead&gt;&lt;th class='table-column-name'&gt;" &amp; A36 &amp; "&lt;/th&gt;&lt;th&gt;" &amp; B36 &amp; "&lt;/th&gt;&lt;/thead&gt;&lt;tbody&gt;"</f>
        <v>&lt;table&gt;&lt;thead&gt;&lt;th class='table-column-name'&gt;Operator&lt;/th&gt;&lt;th&gt;Description&lt;/th&gt;&lt;/thead&gt;&lt;tbody&gt;</v>
      </c>
    </row>
    <row r="37" spans="1:4" x14ac:dyDescent="0.2">
      <c r="A37" t="s">
        <v>75</v>
      </c>
      <c r="B37" t="s">
        <v>76</v>
      </c>
      <c r="D37" t="str">
        <f t="shared" ref="D37:D41" si="2">"&lt;tr&gt;&lt;td&gt;" &amp;A37 &amp; "&lt;/td&gt;&lt;td&gt;" &amp; B37 &amp; "&lt;/td&gt;&lt;/tr&gt;"</f>
        <v>&lt;tr&gt;&lt;td&gt;+ (Add)&lt;/td&gt;&lt;td&gt;Calculates the sum of two values.&lt;/td&gt;&lt;/tr&gt;</v>
      </c>
    </row>
    <row r="38" spans="1:4" x14ac:dyDescent="0.2">
      <c r="A38" t="s">
        <v>77</v>
      </c>
      <c r="B38" t="s">
        <v>78</v>
      </c>
      <c r="D38" t="str">
        <f t="shared" si="2"/>
        <v>&lt;tr&gt;&lt;td&gt;- (Subtract)&lt;/td&gt;&lt;td&gt;Calculates the difference of two values.&lt;/td&gt;&lt;/tr&gt;</v>
      </c>
    </row>
    <row r="39" spans="1:4" x14ac:dyDescent="0.2">
      <c r="A39" t="s">
        <v>79</v>
      </c>
      <c r="B39" t="s">
        <v>80</v>
      </c>
      <c r="D39" t="str">
        <f t="shared" si="2"/>
        <v>&lt;tr&gt;&lt;td&gt;* (Multiply)&lt;/td&gt;&lt;td&gt;Multiplies its values.&lt;/td&gt;&lt;/tr&gt;</v>
      </c>
    </row>
    <row r="40" spans="1:4" x14ac:dyDescent="0.2">
      <c r="A40" t="s">
        <v>81</v>
      </c>
      <c r="B40" t="s">
        <v>82</v>
      </c>
      <c r="D40" t="str">
        <f t="shared" si="2"/>
        <v>&lt;tr&gt;&lt;td&gt;/ (Divide)&lt;/td&gt;&lt;td&gt;Divides its values.&lt;/td&gt;&lt;/tr&gt;</v>
      </c>
    </row>
    <row r="41" spans="1:4" ht="34" x14ac:dyDescent="0.2">
      <c r="A41" t="s">
        <v>83</v>
      </c>
      <c r="B41" s="10" t="s">
        <v>84</v>
      </c>
      <c r="D41" t="str">
        <f t="shared" si="2"/>
        <v>&lt;tr&gt;&lt;td&gt;() (Open Parenthesis and Close Parenthesis)&lt;/td&gt;&lt;td&gt;Specifies that the expressions within the open parenthesis and close parenthesis are evaluated first. All other expressions are evaluated using standard operator precedence.&lt;/td&gt;&lt;/tr&gt;</v>
      </c>
    </row>
    <row r="42" spans="1:4" x14ac:dyDescent="0.2">
      <c r="D42" t="str">
        <f>"&lt;/tbody&gt;&lt;/table&gt;&lt;/div&gt;"</f>
        <v>&lt;/tbody&gt;&lt;/table&gt;&lt;/div&gt;</v>
      </c>
    </row>
    <row r="46" spans="1:4" x14ac:dyDescent="0.2">
      <c r="A46" t="s">
        <v>12</v>
      </c>
      <c r="D46" t="str">
        <f>"&lt;div class='v-space'&gt;&lt;/div&gt;&lt;div id='" &amp; SUBSTITUTE(LOWER(A46), " ", "_") &amp;"'&gt;&lt;h2&gt;" &amp; A46 &amp; "&lt;/h2&gt;"</f>
        <v>&lt;div class='v-space'&gt;&lt;/div&gt;&lt;div id='logical_operators'&gt;&lt;h2&gt;Logical Operators&lt;/h2&gt;</v>
      </c>
    </row>
    <row r="47" spans="1:4" x14ac:dyDescent="0.2">
      <c r="A47" t="s">
        <v>71</v>
      </c>
      <c r="B47" t="s">
        <v>23</v>
      </c>
      <c r="D47" t="str">
        <f>"&lt;table&gt;&lt;thead&gt;&lt;th class='table-column-name'&gt;" &amp; A47 &amp; "&lt;/th&gt;&lt;th&gt;" &amp; B47 &amp; "&lt;/th&gt;&lt;/thead&gt;&lt;tbody&gt;"</f>
        <v>&lt;table&gt;&lt;thead&gt;&lt;th class='table-column-name'&gt;Operator&lt;/th&gt;&lt;th&gt;Description&lt;/th&gt;&lt;/thead&gt;&lt;tbody&gt;</v>
      </c>
    </row>
    <row r="48" spans="1:4" x14ac:dyDescent="0.2">
      <c r="A48" s="18" t="s">
        <v>85</v>
      </c>
      <c r="B48" s="18" t="s">
        <v>86</v>
      </c>
      <c r="D48" t="str">
        <f t="shared" ref="D48:D55" si="3">"&lt;tr&gt;&lt;td&gt;" &amp;A48 &amp; "&lt;/td&gt;&lt;td&gt;" &amp; B48 &amp; "&lt;/td&gt;&lt;/tr&gt;"</f>
        <v>&lt;tr&gt;&lt;td&gt;== (Equal)&lt;/td&gt;&lt;td&gt;Evaluates if two values are equivalent. The = and == operators are interchangeable.&lt;/td&gt;&lt;/tr&gt;</v>
      </c>
    </row>
    <row r="49" spans="1:4" x14ac:dyDescent="0.2">
      <c r="A49" s="18" t="s">
        <v>87</v>
      </c>
      <c r="B49" s="18" t="s">
        <v>88</v>
      </c>
      <c r="D49" t="str">
        <f t="shared" si="3"/>
        <v>&lt;tr&gt;&lt;td&gt;!= (Not Equal)&lt;/td&gt;&lt;td&gt;Evaluates if two values aren’t equivalent.&lt;/td&gt;&lt;/tr&gt;</v>
      </c>
    </row>
    <row r="50" spans="1:4" x14ac:dyDescent="0.2">
      <c r="A50" s="18" t="s">
        <v>99</v>
      </c>
      <c r="B50" s="18" t="s">
        <v>89</v>
      </c>
      <c r="D50" t="str">
        <f t="shared" si="3"/>
        <v>&lt;tr&gt;&lt;td&gt;&amp;lt; (Less Than)&lt;/td&gt;&lt;td&gt;Evaluates if a value is less than the value that follows this symbol.&lt;/td&gt;&lt;/tr&gt;</v>
      </c>
    </row>
    <row r="51" spans="1:4" x14ac:dyDescent="0.2">
      <c r="A51" s="18" t="s">
        <v>98</v>
      </c>
      <c r="B51" s="18" t="s">
        <v>90</v>
      </c>
      <c r="D51" t="str">
        <f t="shared" si="3"/>
        <v>&lt;tr&gt;&lt;td&gt;&amp;gt; (Greater Than)&lt;/td&gt;&lt;td&gt;Evaluates if a value is greater than the value that follows this symbol.&lt;/td&gt;&lt;/tr&gt;</v>
      </c>
    </row>
    <row r="52" spans="1:4" x14ac:dyDescent="0.2">
      <c r="A52" s="18" t="s">
        <v>100</v>
      </c>
      <c r="B52" s="18" t="s">
        <v>91</v>
      </c>
      <c r="D52" t="str">
        <f t="shared" si="3"/>
        <v>&lt;tr&gt;&lt;td&gt;&amp;lt;= (Less Than or Equal)&lt;/td&gt;&lt;td&gt;Evaluates if a value is less than or equal to the value that follows this symbol.&lt;/td&gt;&lt;/tr&gt;</v>
      </c>
    </row>
    <row r="53" spans="1:4" x14ac:dyDescent="0.2">
      <c r="A53" s="18" t="s">
        <v>97</v>
      </c>
      <c r="B53" s="18" t="s">
        <v>92</v>
      </c>
      <c r="D53" t="str">
        <f t="shared" si="3"/>
        <v>&lt;tr&gt;&lt;td&gt;&amp;gt;= (Greater Than or Equal)&lt;/td&gt;&lt;td&gt;Evaluates if a value is greater than or equal to the value that follows this symbol.&lt;/td&gt;&lt;/tr&gt;</v>
      </c>
    </row>
    <row r="54" spans="1:4" x14ac:dyDescent="0.2">
      <c r="A54" s="18" t="s">
        <v>96</v>
      </c>
      <c r="B54" s="18" t="s">
        <v>93</v>
      </c>
      <c r="D54" t="str">
        <f t="shared" si="3"/>
        <v>&lt;tr&gt;&lt;td&gt;&amp;amp;&amp;amp; (AND)&lt;/td&gt;&lt;td&gt;Evaluates if two values or expressions are both true. Use this operator as an alternative to the logical function AND.&lt;/td&gt;&lt;/tr&gt;</v>
      </c>
    </row>
    <row r="55" spans="1:4" x14ac:dyDescent="0.2">
      <c r="A55" s="18" t="s">
        <v>94</v>
      </c>
      <c r="B55" s="18" t="s">
        <v>95</v>
      </c>
      <c r="D55" t="str">
        <f t="shared" si="3"/>
        <v>&lt;tr&gt;&lt;td&gt;|| (OR)&lt;/td&gt;&lt;td&gt;Evaluates if at least one of multiple values or expressions is true. Use this operator as an alternative to the logical function OR.&lt;/td&gt;&lt;/tr&gt;</v>
      </c>
    </row>
    <row r="56" spans="1:4" x14ac:dyDescent="0.2">
      <c r="D56" t="str">
        <f>"&lt;/tbody&gt;&lt;/table&gt;&lt;/div&gt;"</f>
        <v>&lt;/tbody&gt;&lt;/table&gt;&lt;/div&gt;</v>
      </c>
    </row>
    <row r="60" spans="1:4" x14ac:dyDescent="0.2">
      <c r="A60" t="s">
        <v>13</v>
      </c>
      <c r="D60" t="str">
        <f>"&lt;div class='v-space'&gt;&lt;/div&gt;&lt;div id='" &amp; SUBSTITUTE(LOWER(A60), " ", "_") &amp;"'&gt;&lt;h2&gt;" &amp; A60 &amp; "&lt;/h2&gt;"</f>
        <v>&lt;div class='v-space'&gt;&lt;/div&gt;&lt;div id='text_operators'&gt;&lt;h2&gt;Text Operators&lt;/h2&gt;</v>
      </c>
    </row>
    <row r="61" spans="1:4" x14ac:dyDescent="0.2">
      <c r="A61" t="s">
        <v>71</v>
      </c>
      <c r="B61" t="s">
        <v>23</v>
      </c>
      <c r="D61" t="str">
        <f>"&lt;table&gt;&lt;thead&gt;&lt;th class='table-column-name'&gt;" &amp; A61 &amp; "&lt;/th&gt;&lt;th&gt;" &amp; B61 &amp; "&lt;/th&gt;&lt;/thead&gt;&lt;tbody&gt;"</f>
        <v>&lt;table&gt;&lt;thead&gt;&lt;th class='table-column-name'&gt;Operator&lt;/th&gt;&lt;th&gt;Description&lt;/th&gt;&lt;/thead&gt;&lt;tbody&gt;</v>
      </c>
    </row>
    <row r="62" spans="1:4" x14ac:dyDescent="0.2">
      <c r="A62" t="s">
        <v>102</v>
      </c>
      <c r="B62" t="s">
        <v>101</v>
      </c>
      <c r="D62" t="str">
        <f t="shared" ref="D62" si="4">"&lt;tr&gt;&lt;td&gt;" &amp;A62 &amp; "&lt;/td&gt;&lt;td&gt;" &amp; B62 &amp; "&lt;/td&gt;&lt;/tr&gt;"</f>
        <v>&lt;tr&gt;&lt;td&gt;&amp;amp; (Concatenate)&lt;/td&gt;&lt;td&gt;Connects two or more strings.&lt;/td&gt;&lt;/tr&gt;</v>
      </c>
    </row>
    <row r="63" spans="1:4" x14ac:dyDescent="0.2">
      <c r="D63" t="str">
        <f>"&lt;/tbody&gt;&lt;/table&gt;&lt;/div&gt;"</f>
        <v>&lt;/tbody&gt;&lt;/table&gt;&lt;/div&gt;</v>
      </c>
    </row>
    <row r="65" spans="1:4" x14ac:dyDescent="0.2">
      <c r="A65" t="s">
        <v>104</v>
      </c>
      <c r="D65" t="str">
        <f>"&lt;div class='v-space'&gt;&lt;/div&gt;&lt;div id='" &amp; SUBSTITUTE(LOWER(A65), " ", "_") &amp;"'&gt;&lt;h2&gt;" &amp; A65 &amp; "&lt;/h2&gt;"</f>
        <v>&lt;div class='v-space'&gt;&lt;/div&gt;&lt;div id='date_and_time_functions'&gt;&lt;h2&gt;Date and Time Functions&lt;/h2&gt;</v>
      </c>
    </row>
    <row r="66" spans="1:4" x14ac:dyDescent="0.2">
      <c r="A66" t="s">
        <v>70</v>
      </c>
      <c r="B66" t="s">
        <v>23</v>
      </c>
      <c r="D66" t="str">
        <f>"&lt;table&gt;&lt;thead&gt;&lt;th class='table-column-name'&gt;" &amp; A66 &amp; "&lt;/th&gt;&lt;th&gt;" &amp; B66 &amp; "&lt;/th&gt;&lt;/thead&gt;&lt;tbody&gt;"</f>
        <v>&lt;table&gt;&lt;thead&gt;&lt;th class='table-column-name'&gt;Function&lt;/th&gt;&lt;th&gt;Description&lt;/th&gt;&lt;/thead&gt;&lt;tbody&gt;</v>
      </c>
    </row>
    <row r="67" spans="1:4" ht="17" x14ac:dyDescent="0.2">
      <c r="A67" t="s">
        <v>670</v>
      </c>
      <c r="B67" s="10" t="s">
        <v>463</v>
      </c>
      <c r="D67" t="str">
        <f t="shared" ref="D67:D74" si="5">"&lt;tr&gt;&lt;td&gt;&lt;a href='transformation_calculate_field_values.html#" &amp; LOWER(A67) &amp; "'&gt;" &amp;A67 &amp; "&lt;/A&gt;&lt;/td&gt;&lt;td&gt;" &amp; B67 &amp; "&lt;/td&gt;&lt;/tr&gt;"</f>
        <v>&lt;tr&gt;&lt;td&gt;&lt;a href='transformation_calculate_field_values.html#add_days'&gt;ADD_DAYS&lt;/A&gt;&lt;/td&gt;&lt;td&gt;Returns the date that is the indicated number of days before or after a specified date/datetime. &lt;/td&gt;&lt;/tr&gt;</v>
      </c>
    </row>
    <row r="68" spans="1:4" ht="51" x14ac:dyDescent="0.2">
      <c r="A68" t="s">
        <v>671</v>
      </c>
      <c r="B68" s="10" t="s">
        <v>464</v>
      </c>
      <c r="D68" t="str">
        <f t="shared" si="5"/>
        <v>&lt;tr&gt;&lt;td&gt;&lt;a href='transformation_calculate_field_values.html#add_months'&gt;ADD_MONTHS&lt;/A&gt;&lt;/td&gt;&lt;td&gt;Returns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69" spans="1:4" ht="17" x14ac:dyDescent="0.2">
      <c r="A69" t="s">
        <v>107</v>
      </c>
      <c r="B69" s="10" t="s">
        <v>213</v>
      </c>
      <c r="D69" t="str">
        <f t="shared" si="5"/>
        <v>&lt;tr&gt;&lt;td&gt;&lt;a href='transformation_calculate_field_values.html#date'&gt;DATE&lt;/A&gt;&lt;/td&gt;&lt;td&gt;Returns a date value from year, month, and day values you enter.&lt;/td&gt;&lt;/tr&gt;</v>
      </c>
    </row>
    <row r="70" spans="1:4" ht="17" x14ac:dyDescent="0.2">
      <c r="A70" t="s">
        <v>109</v>
      </c>
      <c r="B70" s="10" t="s">
        <v>110</v>
      </c>
      <c r="D70" t="str">
        <f t="shared" si="5"/>
        <v>&lt;tr&gt;&lt;td&gt;&lt;a href='transformation_calculate_field_values.html#daysbetween'&gt;DAYSBETWEEN&lt;/A&gt;&lt;/td&gt;&lt;td&gt;Returns the date difference between the two days.&lt;/td&gt;&lt;/tr&gt;</v>
      </c>
    </row>
    <row r="71" spans="1:4" ht="17" x14ac:dyDescent="0.2">
      <c r="A71" t="s">
        <v>111</v>
      </c>
      <c r="B71" s="10" t="s">
        <v>776</v>
      </c>
      <c r="D71" t="str">
        <f t="shared" si="5"/>
        <v>&lt;tr&gt;&lt;td&gt;&lt;a href='transformation_calculate_field_values.html#now'&gt;NOW&lt;/A&gt;&lt;/td&gt;&lt;td&gt;Returns a datetime representing the current moment.&lt;/td&gt;&lt;/tr&gt;</v>
      </c>
    </row>
    <row r="72" spans="1:4" ht="17" x14ac:dyDescent="0.2">
      <c r="A72" t="s">
        <v>113</v>
      </c>
      <c r="B72" s="10" t="s">
        <v>114</v>
      </c>
      <c r="D72" t="str">
        <f t="shared" si="5"/>
        <v>&lt;tr&gt;&lt;td&gt;&lt;a href='transformation_calculate_field_values.html#today'&gt;TODAY&lt;/A&gt;&lt;/td&gt;&lt;td&gt;Returns the current date as a date data type.&lt;/td&gt;&lt;/tr&gt;</v>
      </c>
    </row>
    <row r="73" spans="1:4" ht="17" x14ac:dyDescent="0.2">
      <c r="A73" t="s">
        <v>688</v>
      </c>
      <c r="B73" s="10" t="s">
        <v>775</v>
      </c>
      <c r="D73" t="str">
        <f t="shared" si="5"/>
        <v>&lt;tr&gt;&lt;td&gt;&lt;a href='transformation_calculate_field_values.html#to_date'&gt;TO_DATE&lt;/A&gt;&lt;/td&gt;&lt;td&gt;Returns a date value for a datetime or text expression.&lt;/td&gt;&lt;/tr&gt;</v>
      </c>
    </row>
    <row r="74" spans="1:4" ht="17" x14ac:dyDescent="0.2">
      <c r="A74" t="s">
        <v>692</v>
      </c>
      <c r="B74" s="10" t="s">
        <v>777</v>
      </c>
      <c r="D74" t="str">
        <f t="shared" si="5"/>
        <v>&lt;tr&gt;&lt;td&gt;&lt;a href='transformation_calculate_field_values.html#to_datetime'&gt;TO_DATETIME&lt;/A&gt;&lt;/td&gt;&lt;td&gt;Returns a datetime value for a text expression in the ISO 8601 format.&lt;/td&gt;&lt;/tr&gt;</v>
      </c>
    </row>
    <row r="75" spans="1:4" x14ac:dyDescent="0.2">
      <c r="D75" t="str">
        <f>"&lt;/tbody&gt;&lt;/table&gt;&lt;/div&gt;"</f>
        <v>&lt;/tbody&gt;&lt;/table&gt;&lt;/div&gt;</v>
      </c>
    </row>
    <row r="77" spans="1:4" x14ac:dyDescent="0.2">
      <c r="A77" t="s">
        <v>115</v>
      </c>
      <c r="D77" t="str">
        <f>"&lt;div class='v-space'&gt;&lt;/div&gt;&lt;div id='" &amp; SUBSTITUTE(LOWER(A77), " ", "_") &amp;"'&gt;&lt;h2&gt;" &amp; A77 &amp; "&lt;/h2&gt;"</f>
        <v>&lt;div class='v-space'&gt;&lt;/div&gt;&lt;div id='logical_functions'&gt;&lt;h2&gt;Logical Functions&lt;/h2&gt;</v>
      </c>
    </row>
    <row r="78" spans="1:4" x14ac:dyDescent="0.2">
      <c r="A78" t="s">
        <v>70</v>
      </c>
      <c r="B78" t="s">
        <v>23</v>
      </c>
      <c r="D78" t="str">
        <f>"&lt;table&gt;&lt;thead&gt;&lt;th class='table-column-name'&gt;" &amp; A78 &amp; "&lt;/th&gt;&lt;th&gt;" &amp; B78 &amp; "&lt;/th&gt;&lt;/thead&gt;&lt;tbody&gt;"</f>
        <v>&lt;table&gt;&lt;thead&gt;&lt;th class='table-column-name'&gt;Function&lt;/th&gt;&lt;th&gt;Description&lt;/th&gt;&lt;/thead&gt;&lt;tbody&gt;</v>
      </c>
    </row>
    <row r="79" spans="1:4" x14ac:dyDescent="0.2">
      <c r="A79" t="s">
        <v>237</v>
      </c>
      <c r="B79" t="s">
        <v>465</v>
      </c>
      <c r="D79" t="str">
        <f t="shared" ref="D79:D85" si="6">"&lt;tr&gt;&lt;td&gt;&lt;a href='transformation_calculate_field_values.html#" &amp; LOWER(A79) &amp; "'&gt;" &amp;A79 &amp; "&lt;/A&gt;&lt;/td&gt;&lt;td&gt;" &amp; B79 &amp; "&lt;/td&gt;&lt;/tr&gt;"</f>
        <v>&lt;tr&gt;&lt;td&gt;&lt;a href='transformation_calculate_field_values.html#and'&gt;AND&lt;/A&gt;&lt;/td&gt;&lt;td&gt;Returns a TRUE response if all values are true; returns a FALSE response if one or more values are false.&lt;/td&gt;&lt;/tr&gt;</v>
      </c>
    </row>
    <row r="80" spans="1:4" ht="34" x14ac:dyDescent="0.2">
      <c r="A80" t="s">
        <v>696</v>
      </c>
      <c r="B80" s="10" t="s">
        <v>116</v>
      </c>
      <c r="D80" t="str">
        <f t="shared" si="6"/>
        <v>&lt;tr&gt;&lt;td&gt;&lt;a href='transformation_calculate_field_values.html#blank_value'&gt;BLANK_VALUE&lt;/A&gt;&lt;/td&gt;&lt;td&gt;Determines if an expression has a value and returns a substitute expression if it doesn’t. If the expression has a value, returns the value of the expression.&lt;/td&gt;&lt;/tr&gt;</v>
      </c>
    </row>
    <row r="81" spans="1:4" ht="17" x14ac:dyDescent="0.2">
      <c r="A81" t="s">
        <v>117</v>
      </c>
      <c r="B81" s="10" t="s">
        <v>118</v>
      </c>
      <c r="D81" t="str">
        <f t="shared" si="6"/>
        <v>&lt;tr&gt;&lt;td&gt;&lt;a href='transformation_calculate_field_values.html#if'&gt;IF&lt;/A&gt;&lt;/td&gt;&lt;td&gt;Determines if expressions are true or false. Returns a given value if true and another value if false.&lt;/td&gt;&lt;/tr&gt;</v>
      </c>
    </row>
    <row r="82" spans="1:4" ht="17" x14ac:dyDescent="0.2">
      <c r="A82" t="s">
        <v>711</v>
      </c>
      <c r="B82" s="10" t="s">
        <v>119</v>
      </c>
      <c r="D82" t="str">
        <f t="shared" si="6"/>
        <v>&lt;tr&gt;&lt;td&gt;&lt;a href='transformation_calculate_field_values.html#is_blank'&gt;IS_BLANK&lt;/A&gt;&lt;/td&gt;&lt;td&gt;Determines if an expression has a value and returns TRUE if it does not. If it contains a value, this function returns FALSE.&lt;/td&gt;&lt;/tr&gt;</v>
      </c>
    </row>
    <row r="83" spans="1:4" ht="17" x14ac:dyDescent="0.2">
      <c r="A83" t="s">
        <v>704</v>
      </c>
      <c r="B83" s="10" t="s">
        <v>120</v>
      </c>
      <c r="D83" t="str">
        <f t="shared" si="6"/>
        <v>&lt;tr&gt;&lt;td&gt;&lt;a href='transformation_calculate_field_values.html#is_number'&gt;IS_NUMBER&lt;/A&gt;&lt;/td&gt;&lt;td&gt;Determines if a text value is a number and returns TRUE if it is. Otherwise, it returns FALSE.&lt;/td&gt;&lt;/tr&gt;</v>
      </c>
    </row>
    <row r="84" spans="1:4" ht="17" x14ac:dyDescent="0.2">
      <c r="A84" t="s">
        <v>121</v>
      </c>
      <c r="B84" s="10" t="s">
        <v>122</v>
      </c>
      <c r="D84" t="str">
        <f t="shared" si="6"/>
        <v>&lt;tr&gt;&lt;td&gt;&lt;a href='transformation_calculate_field_values.html#not'&gt;NOT&lt;/A&gt;&lt;/td&gt;&lt;td&gt;Returns FALSE for TRUE and TRUE for FALSE.&lt;/td&gt;&lt;/tr&gt;</v>
      </c>
    </row>
    <row r="85" spans="1:4" ht="17" x14ac:dyDescent="0.2">
      <c r="A85" t="s">
        <v>207</v>
      </c>
      <c r="B85" s="10" t="s">
        <v>466</v>
      </c>
      <c r="D85" t="str">
        <f t="shared" si="6"/>
        <v>&lt;tr&gt;&lt;td&gt;&lt;a href='transformation_calculate_field_values.html#or'&gt;OR&lt;/A&gt;&lt;/td&gt;&lt;td&gt;Determines if expressions are true or false. Returns TRUE if any expression is true. Returns FALSE if all expressions are false.&lt;/td&gt;&lt;/tr&gt;</v>
      </c>
    </row>
    <row r="86" spans="1:4" x14ac:dyDescent="0.2">
      <c r="D86" t="str">
        <f>"&lt;/tbody&gt;&lt;/table&gt;&lt;/div&gt;"</f>
        <v>&lt;/tbody&gt;&lt;/table&gt;&lt;/div&gt;</v>
      </c>
    </row>
    <row r="89" spans="1:4" x14ac:dyDescent="0.2">
      <c r="A89" t="s">
        <v>142</v>
      </c>
      <c r="D89" t="str">
        <f>"&lt;div class='v-space'&gt;&lt;/div&gt;&lt;div id='" &amp; SUBSTITUTE(LOWER(A89), " ", "_") &amp;"'&gt;&lt;h2&gt;" &amp; A89 &amp; "&lt;/h2&gt;"</f>
        <v>&lt;div class='v-space'&gt;&lt;/div&gt;&lt;div id='math_functions'&gt;&lt;h2&gt;Math Functions&lt;/h2&gt;</v>
      </c>
    </row>
    <row r="90" spans="1:4" x14ac:dyDescent="0.2">
      <c r="A90" t="s">
        <v>70</v>
      </c>
      <c r="B90" t="s">
        <v>23</v>
      </c>
      <c r="D90" t="str">
        <f>"&lt;table&gt;&lt;thead&gt;&lt;th class='table-column-name'&gt;" &amp; A90 &amp; "&lt;/th&gt;&lt;th&gt;" &amp; B90 &amp; "&lt;/th&gt;&lt;/thead&gt;&lt;tbody&gt;"</f>
        <v>&lt;table&gt;&lt;thead&gt;&lt;th class='table-column-name'&gt;Function&lt;/th&gt;&lt;th&gt;Description&lt;/th&gt;&lt;/thead&gt;&lt;tbody&gt;</v>
      </c>
    </row>
    <row r="91" spans="1:4" ht="17" x14ac:dyDescent="0.2">
      <c r="A91" s="10" t="s">
        <v>455</v>
      </c>
      <c r="B91" s="10" t="s">
        <v>456</v>
      </c>
      <c r="D91" t="str">
        <f>"&lt;tr&gt;&lt;td&gt;&lt;a href='transformation_calculate_field_values.html#" &amp; LOWER(A91) &amp; "'&gt;" &amp;A91 &amp; "&lt;/A&gt;&lt;/td&gt;&lt;td&gt;" &amp; B91 &amp; "&lt;/td&gt;&lt;/tr&gt;"</f>
        <v>&lt;tr&gt;&lt;td&gt;&lt;a href='transformation_calculate_field_values.html#max'&gt;MAX&lt;/A&gt;&lt;/td&gt;&lt;td&gt;Returns the highest number from a list of numbers.&lt;/td&gt;&lt;/tr&gt;</v>
      </c>
    </row>
    <row r="92" spans="1:4" x14ac:dyDescent="0.2">
      <c r="A92" t="s">
        <v>458</v>
      </c>
      <c r="B92" t="s">
        <v>459</v>
      </c>
      <c r="D92" t="str">
        <f>"&lt;tr&gt;&lt;td&gt;&lt;a href='transformation_calculate_field_values.html#" &amp; LOWER(A92) &amp; "'&gt;" &amp;A92 &amp; "&lt;/A&gt;&lt;/td&gt;&lt;td&gt;" &amp; B92 &amp; "&lt;/td&gt;&lt;/tr&gt;"</f>
        <v>&lt;tr&gt;&lt;td&gt;&lt;a href='transformation_calculate_field_values.html#min'&gt;MIN&lt;/A&gt;&lt;/td&gt;&lt;td&gt;Returns the lowest number from a list of numbers.&lt;/td&gt;&lt;/tr&gt;</v>
      </c>
    </row>
    <row r="93" spans="1:4" x14ac:dyDescent="0.2">
      <c r="A93" t="s">
        <v>149</v>
      </c>
      <c r="B93" t="s">
        <v>214</v>
      </c>
      <c r="D93" t="str">
        <f>"&lt;tr&gt;&lt;td&gt;&lt;a href='transformation_calculate_field_values.html#" &amp; LOWER(A93) &amp; "'&gt;" &amp;A93 &amp; "&lt;/A&gt;&lt;/td&gt;&lt;td&gt;" &amp; B93 &amp; "&lt;/td&gt;&lt;/tr&gt;"</f>
        <v>&lt;tr&gt;&lt;td&gt;&lt;a href='transformation_calculate_field_values.html#round'&gt;ROUND&lt;/A&gt;&lt;/td&gt;&lt;td&gt;Returns the nearest number to a number you specify, constraining the new number by a specified number of digits.&lt;/td&gt;&lt;/tr&gt;</v>
      </c>
    </row>
    <row r="94" spans="1:4" x14ac:dyDescent="0.2">
      <c r="D94" t="str">
        <f>"&lt;/tbody&gt;&lt;/table&gt;&lt;/div&gt;"</f>
        <v>&lt;/tbody&gt;&lt;/table&gt;&lt;/div&gt;</v>
      </c>
    </row>
    <row r="97" spans="1:4" x14ac:dyDescent="0.2">
      <c r="A97" t="s">
        <v>16</v>
      </c>
      <c r="D97" t="str">
        <f>"&lt;div class='v-space'&gt;&lt;/div&gt;&lt;div id='" &amp; SUBSTITUTE(LOWER(A97), " ", "_") &amp;"'&gt;&lt;h2&gt;" &amp; A97 &amp; "&lt;/h2&gt;"</f>
        <v>&lt;div class='v-space'&gt;&lt;/div&gt;&lt;div id='text_functions'&gt;&lt;h2&gt;Text Functions&lt;/h2&gt;</v>
      </c>
    </row>
    <row r="98" spans="1:4" x14ac:dyDescent="0.2">
      <c r="A98" t="s">
        <v>70</v>
      </c>
      <c r="B98" t="s">
        <v>23</v>
      </c>
      <c r="D98" t="str">
        <f>"&lt;table&gt;&lt;thead&gt;&lt;th class='table-column-name'&gt;" &amp; A98 &amp; "&lt;/th&gt;&lt;th&gt;" &amp; B98 &amp; "&lt;/th&gt;&lt;/thead&gt;&lt;tbody&gt;"</f>
        <v>&lt;table&gt;&lt;thead&gt;&lt;th class='table-column-name'&gt;Function&lt;/th&gt;&lt;th&gt;Description&lt;/th&gt;&lt;/thead&gt;&lt;tbody&gt;</v>
      </c>
    </row>
    <row r="99" spans="1:4" ht="17" x14ac:dyDescent="0.2">
      <c r="A99" s="10" t="s">
        <v>124</v>
      </c>
      <c r="B99" s="10" t="s">
        <v>125</v>
      </c>
      <c r="D99" t="str">
        <f t="shared" ref="D99:D122" si="7">"&lt;tr&gt;&lt;td&gt;&lt;a href='transformation_calculate_field_values.html#" &amp; LOWER(A99) &amp; "'&gt;" &amp;A99 &amp; "&lt;/A&gt;&lt;/td&gt;&lt;td&gt;" &amp; B99 &amp; "&lt;/td&gt;&lt;/tr&gt;"</f>
        <v>&lt;tr&gt;&lt;td&gt;&lt;a href='transformation_calculate_field_values.html#contains'&gt;CONTAINS&lt;/A&gt;&lt;/td&gt;&lt;td&gt;Compares two arguments of text and returns TRUE if the first argument contains the second argument. If not, returns FALSE.&lt;/td&gt;&lt;/tr&gt;</v>
      </c>
    </row>
    <row r="100" spans="1:4" ht="17" x14ac:dyDescent="0.2">
      <c r="A100" s="10" t="s">
        <v>725</v>
      </c>
      <c r="B100" s="10" t="s">
        <v>794</v>
      </c>
      <c r="D100" t="str">
        <f t="shared" si="7"/>
        <v>&lt;tr&gt;&lt;td&gt;&lt;a href='transformation_calculate_field_values.html#index_of'&gt;INDEX_OF&lt;/A&gt;&lt;/td&gt;&lt;td&gt;Returns the zero-based index of the first occurrence of the specified substring from the point of the given index.&lt;/td&gt;&lt;/tr&gt;</v>
      </c>
    </row>
    <row r="101" spans="1:4" ht="17" x14ac:dyDescent="0.2">
      <c r="A101" s="10" t="s">
        <v>726</v>
      </c>
      <c r="B101" s="10" t="s">
        <v>795</v>
      </c>
      <c r="D101" t="str">
        <f t="shared" si="7"/>
        <v>&lt;tr&gt;&lt;td&gt;&lt;a href='transformation_calculate_field_values.html#index_of_ignore_case'&gt;INDEX_OF_IGNORE_CASE&lt;/A&gt;&lt;/td&gt;&lt;td&gt;Returns the zero-based index of the first occurrence of the specified substring without regard to case. &lt;/td&gt;&lt;/tr&gt;</v>
      </c>
    </row>
    <row r="102" spans="1:4" ht="34" x14ac:dyDescent="0.2">
      <c r="A102" s="10" t="s">
        <v>717</v>
      </c>
      <c r="B102" s="10" t="s">
        <v>792</v>
      </c>
      <c r="D102" t="str">
        <f t="shared" si="7"/>
        <v>&lt;tr&gt;&lt;td&gt;&lt;a href='transformation_calculate_field_values.html#last_index_of'&gt;LAST_INDEX_OF&lt;/A&gt;&lt;/td&gt;&lt;td&gt;Returns the index of the last occurrence of the specified substring, starting from the character at index 0 and ending at the specified index.&lt;/td&gt;&lt;/tr&gt;</v>
      </c>
    </row>
    <row r="103" spans="1:4" ht="34" x14ac:dyDescent="0.2">
      <c r="A103" s="10" t="s">
        <v>718</v>
      </c>
      <c r="B103" s="10" t="s">
        <v>793</v>
      </c>
      <c r="D103" t="str">
        <f t="shared" si="7"/>
        <v>&lt;tr&gt;&lt;td&gt;&lt;a href='transformation_calculate_field_values.html#last_index_of_ignore_case'&gt;LAST_INDEX_OF_IGNORE_CASE&lt;/A&gt;&lt;/td&gt;&lt;td&gt;Returns the index of the last occurrence of the specified substring regardless of case, starting from the character at index 0 and ending at the specified index.&lt;/td&gt;&lt;/tr&gt;</v>
      </c>
    </row>
    <row r="104" spans="1:4" ht="17" x14ac:dyDescent="0.2">
      <c r="A104" s="10" t="s">
        <v>126</v>
      </c>
      <c r="B104" s="10" t="s">
        <v>127</v>
      </c>
      <c r="D104" t="str">
        <f t="shared" si="7"/>
        <v>&lt;tr&gt;&lt;td&gt;&lt;a href='transformation_calculate_field_values.html#left'&gt;LEFT&lt;/A&gt;&lt;/td&gt;&lt;td&gt;Returns the specified number of characters from the beginning of a text string.&lt;/td&gt;&lt;/tr&gt;</v>
      </c>
    </row>
    <row r="105" spans="1:4" ht="17" x14ac:dyDescent="0.2">
      <c r="A105" s="10" t="s">
        <v>128</v>
      </c>
      <c r="B105" s="10" t="s">
        <v>129</v>
      </c>
      <c r="D105" t="str">
        <f t="shared" si="7"/>
        <v>&lt;tr&gt;&lt;td&gt;&lt;a href='transformation_calculate_field_values.html#len'&gt;LEN&lt;/A&gt;&lt;/td&gt;&lt;td&gt;Returns the number of characters in a specified text string.&lt;/td&gt;&lt;/tr&gt;</v>
      </c>
    </row>
    <row r="106" spans="1:4" ht="17" x14ac:dyDescent="0.2">
      <c r="A106" s="10" t="s">
        <v>742</v>
      </c>
      <c r="B106" s="10" t="s">
        <v>123</v>
      </c>
      <c r="D106" t="str">
        <f t="shared" si="7"/>
        <v>&lt;tr&gt;&lt;td&gt;&lt;a href='transformation_calculate_field_values.html#starts_with'&gt;STARTS_WITH&lt;/A&gt;&lt;/td&gt;&lt;td&gt;Determines if text begins with specific characters and returns TRUE if it does. Returns FALSE if it doesn't.&lt;/td&gt;&lt;/tr&gt;</v>
      </c>
    </row>
    <row r="107" spans="1:4" ht="17" x14ac:dyDescent="0.2">
      <c r="A107" s="10" t="s">
        <v>755</v>
      </c>
      <c r="B107" s="10" t="s">
        <v>786</v>
      </c>
      <c r="D107" t="str">
        <f t="shared" si="7"/>
        <v>&lt;tr&gt;&lt;td&gt;&lt;a href='transformation_calculate_field_values.html#substring'&gt;SUBSTRING&lt;/A&gt;&lt;/td&gt;&lt;td&gt;Returns a new String that begins with the character at the specified zero-based startIndex and extends to the character at endIndex - 1.&lt;/td&gt;&lt;/tr&gt;</v>
      </c>
    </row>
    <row r="108" spans="1:4" ht="17" x14ac:dyDescent="0.2">
      <c r="A108" s="10" t="s">
        <v>756</v>
      </c>
      <c r="B108" s="10" t="s">
        <v>787</v>
      </c>
      <c r="D108" t="str">
        <f t="shared" si="7"/>
        <v>&lt;tr&gt;&lt;td&gt;&lt;a href='transformation_calculate_field_values.html#substring_after'&gt;SUBSTRING_AFTER&lt;/A&gt;&lt;/td&gt;&lt;td&gt;Returns the substring that occurs after the first occurrence of the specified separator.&lt;/td&gt;&lt;/tr&gt;</v>
      </c>
    </row>
    <row r="109" spans="1:4" ht="17" x14ac:dyDescent="0.2">
      <c r="A109" s="10" t="s">
        <v>757</v>
      </c>
      <c r="B109" s="10" t="s">
        <v>788</v>
      </c>
      <c r="D109" t="str">
        <f t="shared" si="7"/>
        <v>&lt;tr&gt;&lt;td&gt;&lt;a href='transformation_calculate_field_values.html#substring_after_last'&gt;SUBSTRING_AFTER_LAST&lt;/A&gt;&lt;/td&gt;&lt;td&gt;Returns the substring that occurs after the last occurrence of the specified separator.&lt;/td&gt;&lt;/tr&gt;</v>
      </c>
    </row>
    <row r="110" spans="1:4" ht="17" x14ac:dyDescent="0.2">
      <c r="A110" s="10" t="s">
        <v>758</v>
      </c>
      <c r="B110" s="10" t="s">
        <v>789</v>
      </c>
      <c r="D110" t="str">
        <f t="shared" si="7"/>
        <v>&lt;tr&gt;&lt;td&gt;&lt;a href='transformation_calculate_field_values.html#substring_before'&gt;SUBSTRING_BEFORE&lt;/A&gt;&lt;/td&gt;&lt;td&gt;Returns the substring that occurs before the first occurrence of the specified separator.&lt;/td&gt;&lt;/tr&gt;</v>
      </c>
    </row>
    <row r="111" spans="1:4" ht="17" x14ac:dyDescent="0.2">
      <c r="A111" s="10" t="s">
        <v>759</v>
      </c>
      <c r="B111" s="10" t="s">
        <v>790</v>
      </c>
      <c r="D111" t="str">
        <f t="shared" si="7"/>
        <v>&lt;tr&gt;&lt;td&gt;&lt;a href='transformation_calculate_field_values.html#substring_before_last'&gt;SUBSTRING_BEFORE_LAST&lt;/A&gt;&lt;/td&gt;&lt;td&gt;Returns the substring that occurs before the last occurrence of the specified separator.&lt;/td&gt;&lt;/tr&gt;</v>
      </c>
    </row>
    <row r="112" spans="1:4" ht="17" x14ac:dyDescent="0.2">
      <c r="A112" s="10" t="s">
        <v>760</v>
      </c>
      <c r="B112" s="10" t="s">
        <v>791</v>
      </c>
      <c r="D112" t="str">
        <f t="shared" si="7"/>
        <v>&lt;tr&gt;&lt;td&gt;&lt;a href='transformation_calculate_field_values.html#substring_between'&gt;SUBSTRING_BETWEEN&lt;/A&gt;&lt;/td&gt;&lt;td&gt;Returns the substring that occurs between the two specified Strings.&lt;/td&gt;&lt;/tr&gt;</v>
      </c>
    </row>
    <row r="113" spans="1:4" ht="17" x14ac:dyDescent="0.2">
      <c r="A113" s="10" t="s">
        <v>741</v>
      </c>
      <c r="B113" s="10" t="s">
        <v>132</v>
      </c>
      <c r="D113" t="str">
        <f t="shared" si="7"/>
        <v>&lt;tr&gt;&lt;td&gt;&lt;a href='transformation_calculate_field_values.html#replace'&gt;REPLACE&lt;/A&gt;&lt;/td&gt;&lt;td&gt;Substitutes new text for old text in a text string.&lt;/td&gt;&lt;/tr&gt;</v>
      </c>
    </row>
    <row r="114" spans="1:4" ht="17" x14ac:dyDescent="0.2">
      <c r="A114" s="10" t="s">
        <v>130</v>
      </c>
      <c r="B114" s="10" t="s">
        <v>131</v>
      </c>
      <c r="D114" t="str">
        <f t="shared" si="7"/>
        <v>&lt;tr&gt;&lt;td&gt;&lt;a href='transformation_calculate_field_values.html#right'&gt;RIGHT&lt;/A&gt;&lt;/td&gt;&lt;td&gt;Returns the specified number of characters from the end of a text string.&lt;/td&gt;&lt;/tr&gt;</v>
      </c>
    </row>
    <row r="115" spans="1:4" ht="17" x14ac:dyDescent="0.2">
      <c r="A115" s="10" t="s">
        <v>683</v>
      </c>
      <c r="B115" s="10" t="s">
        <v>783</v>
      </c>
      <c r="D115" t="str">
        <f t="shared" si="7"/>
        <v>&lt;tr&gt;&lt;td&gt;&lt;a href='transformation_calculate_field_values.html#to_boolean'&gt;TO_BOOLEAN&lt;/A&gt;&lt;/td&gt;&lt;td&gt;Converts a string to a boolean.&lt;/td&gt;&lt;/tr&gt;</v>
      </c>
    </row>
    <row r="116" spans="1:4" ht="17" x14ac:dyDescent="0.2">
      <c r="A116" s="10" t="s">
        <v>682</v>
      </c>
      <c r="B116" s="10" t="s">
        <v>784</v>
      </c>
      <c r="D116" t="str">
        <f t="shared" si="7"/>
        <v>&lt;tr&gt;&lt;td&gt;&lt;a href='transformation_calculate_field_values.html#to_blob'&gt;TO_BLOB&lt;/A&gt;&lt;/td&gt;&lt;td&gt;Converts a text string to a blob.&lt;/td&gt;&lt;/tr&gt;</v>
      </c>
    </row>
    <row r="117" spans="1:4" ht="17" x14ac:dyDescent="0.2">
      <c r="A117" s="10" t="s">
        <v>778</v>
      </c>
      <c r="B117" s="10" t="s">
        <v>782</v>
      </c>
      <c r="D117" t="str">
        <f t="shared" si="7"/>
        <v>&lt;tr&gt;&lt;td&gt;&lt;a href='transformation_calculate_field_values.html#to_decimal'&gt;TO_DECIMAL&lt;/A&gt;&lt;/td&gt;&lt;td&gt;Converts a text string to a decimal.&lt;/td&gt;&lt;/tr&gt;</v>
      </c>
    </row>
    <row r="118" spans="1:4" ht="17" x14ac:dyDescent="0.2">
      <c r="A118" s="10" t="s">
        <v>699</v>
      </c>
      <c r="B118" s="10" t="s">
        <v>785</v>
      </c>
      <c r="D118" t="str">
        <f t="shared" si="7"/>
        <v>&lt;tr&gt;&lt;td&gt;&lt;a href='transformation_calculate_field_values.html#to_integer'&gt;TO_INTEGER&lt;/A&gt;&lt;/td&gt;&lt;td&gt;Converts a string/decimal/double/float/integer value to an integer.&lt;/td&gt;&lt;/tr&gt;</v>
      </c>
    </row>
    <row r="119" spans="1:4" ht="17" x14ac:dyDescent="0.2">
      <c r="A119" s="10" t="s">
        <v>719</v>
      </c>
      <c r="B119" s="10" t="s">
        <v>136</v>
      </c>
      <c r="D119" t="str">
        <f t="shared" si="7"/>
        <v>&lt;tr&gt;&lt;td&gt;&lt;a href='transformation_calculate_field_values.html#to_lower_case'&gt;TO_LOWER_CASE&lt;/A&gt;&lt;/td&gt;&lt;td&gt;Converts all letters in the specified text string to uppercase. Any characters that are not letters are unaffected by this function. &lt;/td&gt;&lt;/tr&gt;</v>
      </c>
    </row>
    <row r="120" spans="1:4" ht="34" x14ac:dyDescent="0.2">
      <c r="A120" s="10" t="s">
        <v>679</v>
      </c>
      <c r="B120" s="10" t="s">
        <v>133</v>
      </c>
      <c r="D120" t="str">
        <f t="shared" si="7"/>
        <v>&lt;tr&gt;&lt;td&gt;&lt;a href='transformation_calculate_field_values.html#to_string'&gt;TO_STRING&lt;/A&gt;&lt;/td&gt;&lt;td&gt;Converts a percent, number, date, date/time, or currency type field into text anywhere formulas are used, equals to String.valueOf in APEX. &lt;/td&gt;&lt;/tr&gt;</v>
      </c>
    </row>
    <row r="121" spans="1:4" ht="17" x14ac:dyDescent="0.2">
      <c r="A121" s="10" t="s">
        <v>722</v>
      </c>
      <c r="B121" s="10" t="s">
        <v>136</v>
      </c>
      <c r="D121" t="str">
        <f t="shared" si="7"/>
        <v>&lt;tr&gt;&lt;td&gt;&lt;a href='transformation_calculate_field_values.html#to_upper_case'&gt;TO_UPPER_CASE&lt;/A&gt;&lt;/td&gt;&lt;td&gt;Converts all letters in the specified text string to uppercase. Any characters that are not letters are unaffected by this function. &lt;/td&gt;&lt;/tr&gt;</v>
      </c>
    </row>
    <row r="122" spans="1:4" ht="17" x14ac:dyDescent="0.2">
      <c r="A122" s="10" t="s">
        <v>134</v>
      </c>
      <c r="B122" s="10" t="s">
        <v>135</v>
      </c>
      <c r="D122" t="str">
        <f t="shared" si="7"/>
        <v>&lt;tr&gt;&lt;td&gt;&lt;a href='transformation_calculate_field_values.html#trim'&gt;TRIM&lt;/A&gt;&lt;/td&gt;&lt;td&gt;Removes the spaces and tabs from the beginning and end of a text string.&lt;/td&gt;&lt;/tr&gt;</v>
      </c>
    </row>
    <row r="123" spans="1:4" x14ac:dyDescent="0.2">
      <c r="D123" t="str">
        <f>"&lt;/tbody&gt;&lt;/table&gt;&lt;/div&gt;"</f>
        <v>&lt;/tbody&gt;&lt;/table&gt;&lt;/div&gt;</v>
      </c>
    </row>
    <row r="125" spans="1:4" x14ac:dyDescent="0.2">
      <c r="A125" t="s">
        <v>605</v>
      </c>
      <c r="D125" t="str">
        <f>"&lt;div class='v-space'&gt;&lt;/div&gt;&lt;div id='" &amp; SUBSTITUTE(LOWER(A125), " ", "_") &amp;"'&gt;&lt;h2&gt;" &amp; A125 &amp; "&lt;/h2&gt;"</f>
        <v>&lt;div class='v-space'&gt;&lt;/div&gt;&lt;div id='aggregate_functions'&gt;&lt;h2&gt;Aggregate Functions&lt;/h2&gt;</v>
      </c>
    </row>
    <row r="126" spans="1:4" x14ac:dyDescent="0.2">
      <c r="A126" t="s">
        <v>70</v>
      </c>
      <c r="B126" t="s">
        <v>23</v>
      </c>
      <c r="D126" t="str">
        <f>"&lt;table&gt;&lt;thead&gt;&lt;th class='table-column-name'&gt;" &amp; A126 &amp; "&lt;/th&gt;&lt;th&gt;" &amp; B126 &amp; "&lt;/th&gt;&lt;/thead&gt;&lt;tbody&gt;"</f>
        <v>&lt;table&gt;&lt;thead&gt;&lt;th class='table-column-name'&gt;Function&lt;/th&gt;&lt;th&gt;Description&lt;/th&gt;&lt;/thead&gt;&lt;tbody&gt;</v>
      </c>
    </row>
    <row r="127" spans="1:4" ht="17" x14ac:dyDescent="0.2">
      <c r="A127" t="s">
        <v>599</v>
      </c>
      <c r="B127" s="10" t="s">
        <v>624</v>
      </c>
      <c r="D127" t="str">
        <f t="shared" ref="D127:D132" si="8">"&lt;tr&gt;&lt;td&gt;&lt;a href='transformation_calculate_field_values.html#" &amp; LOWER(A127) &amp; "'&gt;" &amp;A127 &amp; "&lt;/A&gt;&lt;/td&gt;&lt;td&gt;" &amp; B127 &amp; "&lt;/td&gt;&lt;/tr&gt;"</f>
        <v>&lt;tr&gt;&lt;td&gt;&lt;a href='transformation_calculate_field_values.html#agg_avg'&gt;AGG_AVG&lt;/A&gt;&lt;/td&gt;&lt;td&gt;Returns the average value of a numeric field matching the query criteria(optional) on the aggregate object.&lt;/td&gt;&lt;/tr&gt;</v>
      </c>
    </row>
    <row r="128" spans="1:4" x14ac:dyDescent="0.2">
      <c r="A128" t="s">
        <v>600</v>
      </c>
      <c r="B128" t="s">
        <v>625</v>
      </c>
      <c r="D128" t="str">
        <f t="shared" si="8"/>
        <v>&lt;tr&gt;&lt;td&gt;&lt;a href='transformation_calculate_field_values.html#agg_count'&gt;AGG_COUNT&lt;/A&gt;&lt;/td&gt;&lt;td&gt;Returns the number of rows matching the query criteria(optional) on the aggregate object.&lt;/td&gt;&lt;/tr&gt;</v>
      </c>
    </row>
    <row r="129" spans="1:4" x14ac:dyDescent="0.2">
      <c r="A129" t="s">
        <v>601</v>
      </c>
      <c r="B129" t="s">
        <v>626</v>
      </c>
      <c r="D129" t="str">
        <f t="shared" si="8"/>
        <v>&lt;tr&gt;&lt;td&gt;&lt;a href='transformation_calculate_field_values.html#agg_count_distinct'&gt;AGG_COUNT_DISTINCT&lt;/A&gt;&lt;/td&gt;&lt;td&gt;Returns the number of distinct non-null field values matching the query criteria(optional) on the aggregate object.&lt;/td&gt;&lt;/tr&gt;</v>
      </c>
    </row>
    <row r="130" spans="1:4" x14ac:dyDescent="0.2">
      <c r="A130" t="s">
        <v>602</v>
      </c>
      <c r="B130" t="s">
        <v>627</v>
      </c>
      <c r="D130" t="str">
        <f t="shared" si="8"/>
        <v>&lt;tr&gt;&lt;td&gt;&lt;a href='transformation_calculate_field_values.html#agg_max'&gt;AGG_MAX&lt;/A&gt;&lt;/td&gt;&lt;td&gt;Returns the maximum value of a field matching the query criteria(optional) on the aggregate object.&lt;/td&gt;&lt;/tr&gt;</v>
      </c>
    </row>
    <row r="131" spans="1:4" x14ac:dyDescent="0.2">
      <c r="A131" t="s">
        <v>603</v>
      </c>
      <c r="B131" t="s">
        <v>628</v>
      </c>
      <c r="D131" t="str">
        <f t="shared" si="8"/>
        <v>&lt;tr&gt;&lt;td&gt;&lt;a href='transformation_calculate_field_values.html#agg_min'&gt;AGG_MIN&lt;/A&gt;&lt;/td&gt;&lt;td&gt;Returns the minimum value of a field matching the query criteria(optional) on the aggregate object.&lt;/td&gt;&lt;/tr&gt;</v>
      </c>
    </row>
    <row r="132" spans="1:4" x14ac:dyDescent="0.2">
      <c r="A132" t="s">
        <v>604</v>
      </c>
      <c r="B132" t="s">
        <v>629</v>
      </c>
      <c r="D132" t="str">
        <f t="shared" si="8"/>
        <v>&lt;tr&gt;&lt;td&gt;&lt;a href='transformation_calculate_field_values.html#agg_sum'&gt;AGG_SUM&lt;/A&gt;&lt;/td&gt;&lt;td&gt;Returns the total sum of a numeric field matching the query criteria(optional) on the aggregate object.&lt;/td&gt;&lt;/tr&gt;</v>
      </c>
    </row>
    <row r="133" spans="1:4" x14ac:dyDescent="0.2">
      <c r="D133" t="str">
        <f>"&lt;/tbody&gt;&lt;/table&gt;&lt;/div&gt;"</f>
        <v>&lt;/tbody&gt;&lt;/table&gt;&lt;/div&gt;</v>
      </c>
    </row>
    <row r="136" spans="1:4" x14ac:dyDescent="0.2">
      <c r="A136" t="s">
        <v>17</v>
      </c>
      <c r="D136" t="str">
        <f>"&lt;div class='v-space'&gt;&lt;/div&gt;&lt;div id='" &amp; SUBSTITUTE(LOWER(A136), " ", "_") &amp;"'&gt;&lt;h2&gt;" &amp; A136 &amp; "&lt;/h2&gt;"</f>
        <v>&lt;div class='v-space'&gt;&lt;/div&gt;&lt;div id='advanced_functions'&gt;&lt;h2&gt;Advanced Functions&lt;/h2&gt;</v>
      </c>
    </row>
    <row r="137" spans="1:4" x14ac:dyDescent="0.2">
      <c r="A137" t="s">
        <v>70</v>
      </c>
      <c r="B137" t="s">
        <v>23</v>
      </c>
      <c r="D137" t="str">
        <f>"&lt;table&gt;&lt;thead&gt;&lt;th class='table-column-name'&gt;" &amp; A137 &amp; "&lt;/th&gt;&lt;th&gt;" &amp; B137 &amp; "&lt;/th&gt;&lt;/thead&gt;&lt;tbody&gt;"</f>
        <v>&lt;table&gt;&lt;thead&gt;&lt;th class='table-column-name'&gt;Function&lt;/th&gt;&lt;th&gt;Description&lt;/th&gt;&lt;/thead&gt;&lt;tbody&gt;</v>
      </c>
    </row>
    <row r="138" spans="1:4" ht="34" x14ac:dyDescent="0.2">
      <c r="A138" t="s">
        <v>714</v>
      </c>
      <c r="B138" s="10" t="s">
        <v>796</v>
      </c>
    </row>
    <row r="139" spans="1:4" x14ac:dyDescent="0.2">
      <c r="A139" t="s">
        <v>137</v>
      </c>
      <c r="B139" t="s">
        <v>138</v>
      </c>
      <c r="D139" t="str">
        <f>"&lt;tr&gt;&lt;td&gt;&lt;a href='transformation_calculate_field_values.html#" &amp; LOWER(A139) &amp; "'&gt;" &amp;A139 &amp; "&lt;/A&gt;&lt;/td&gt;&lt;td&gt;" &amp; B139 &amp; "&lt;/td&gt;&lt;/tr&gt;"</f>
        <v>&lt;tr&gt;&lt;td&gt;&lt;a href='transformation_calculate_field_values.html#scramble'&gt;SCRAMBLE&lt;/A&gt;&lt;/td&gt;&lt;td&gt;Returns the field value on a random record within the retrieved source data. &lt;/td&gt;&lt;/tr&gt;</v>
      </c>
    </row>
    <row r="140" spans="1:4" x14ac:dyDescent="0.2">
      <c r="A140" t="s">
        <v>451</v>
      </c>
      <c r="B140" t="s">
        <v>139</v>
      </c>
      <c r="D140" t="str">
        <f>"&lt;tr&gt;&lt;td&gt;&lt;a href='transformation_calculate_field_values.html#" &amp; LOWER(A140) &amp; "'&gt;" &amp;A140 &amp; "&lt;/A&gt;&lt;/td&gt;&lt;td&gt;" &amp; B140 &amp; "&lt;/td&gt;&lt;/tr&gt;"</f>
        <v>&lt;tr&gt;&lt;td&gt;&lt;a href='transformation_calculate_field_values.html#randomize'&gt;RANDOMIZE&lt;/A&gt;&lt;/td&gt;&lt;td&gt;Masks the input value randomly based on the data types.&lt;/td&gt;&lt;/tr&gt;</v>
      </c>
    </row>
    <row r="141" spans="1:4" x14ac:dyDescent="0.2">
      <c r="A141" t="s">
        <v>140</v>
      </c>
      <c r="B141" t="s">
        <v>141</v>
      </c>
      <c r="D141" t="str">
        <f>"&lt;tr&gt;&lt;td&gt;&lt;a href='transformation_calculate_field_values.html#" &amp; LOWER(A141) &amp; "'&gt;" &amp;A141 &amp; "&lt;/A&gt;&lt;/td&gt;&lt;td&gt;" &amp; B141 &amp; "&lt;/td&gt;&lt;/tr&gt;"</f>
        <v>&lt;tr&gt;&lt;td&gt;&lt;a href='transformation_calculate_field_values.html#vlookup'&gt;VLOOKUP&lt;/A&gt;&lt;/td&gt;&lt;td&gt;Returns a value by looking up a related value on a custom object similar to the &lt;span class='formula'&gt;VLOOKUP()&lt;/span&gt; Excel function.&lt;/td&gt;&lt;/tr&gt;</v>
      </c>
    </row>
    <row r="142" spans="1:4" x14ac:dyDescent="0.2">
      <c r="D142" t="str">
        <f>"&lt;/tbody&gt;&lt;/table&gt;&lt;/div&gt;"</f>
        <v>&lt;/tbody&gt;&lt;/table&gt;&lt;/div&gt;</v>
      </c>
    </row>
    <row r="143" spans="1:4" x14ac:dyDescent="0.2">
      <c r="D143" t="str">
        <f>"&lt;div class='v-space'&gt;&lt;/div&gt;"</f>
        <v>&lt;div class='v-space'&gt;&lt;/div&gt;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268</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252</v>
      </c>
      <c r="F5" t="str">
        <f>"&lt;h2&gt;" &amp; A5 &amp; "&lt;/h2&gt;"</f>
        <v>&lt;h2&gt;Fields&lt;/h2&gt;</v>
      </c>
    </row>
    <row r="7" spans="1:7" ht="17" thickBot="1" x14ac:dyDescent="0.25">
      <c r="F7" t="str">
        <f>"&lt;div class='v-space'&gt;&lt;/div&gt;&lt;div&gt;"</f>
        <v>&lt;div class='v-space'&gt;&lt;/div&gt;&lt;div&gt;</v>
      </c>
    </row>
    <row r="8" spans="1:7" ht="17" thickBot="1" x14ac:dyDescent="0.25">
      <c r="A8" s="1" t="s">
        <v>21</v>
      </c>
      <c r="B8" s="2" t="s">
        <v>256</v>
      </c>
      <c r="C8" s="2" t="s">
        <v>22</v>
      </c>
      <c r="D8" s="2" t="s">
        <v>23</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3" t="s">
        <v>257</v>
      </c>
      <c r="B9" s="4" t="s">
        <v>263</v>
      </c>
      <c r="C9" s="4" t="s">
        <v>24</v>
      </c>
      <c r="D9" s="4" t="s">
        <v>270</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3" t="s">
        <v>258</v>
      </c>
      <c r="B10" s="4" t="s">
        <v>21</v>
      </c>
      <c r="C10" s="4" t="s">
        <v>41</v>
      </c>
      <c r="D10" s="4" t="s">
        <v>269</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3" t="s">
        <v>259</v>
      </c>
      <c r="B11" s="4" t="s">
        <v>264</v>
      </c>
      <c r="C11" s="4" t="s">
        <v>41</v>
      </c>
      <c r="D11" s="4" t="s">
        <v>477</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8" t="s">
        <v>260</v>
      </c>
      <c r="B12" s="8" t="s">
        <v>265</v>
      </c>
      <c r="C12" s="4" t="s">
        <v>41</v>
      </c>
      <c r="D12" s="6" t="s">
        <v>478</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3" t="s">
        <v>1</v>
      </c>
      <c r="B13" s="4" t="s">
        <v>266</v>
      </c>
      <c r="C13" s="4" t="s">
        <v>41</v>
      </c>
      <c r="D13" s="4" t="s">
        <v>479</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3" t="s">
        <v>261</v>
      </c>
      <c r="B14" s="4" t="s">
        <v>267</v>
      </c>
      <c r="C14" s="4" t="s">
        <v>41</v>
      </c>
      <c r="D14" s="4" t="s">
        <v>275</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3" t="s">
        <v>262</v>
      </c>
      <c r="B15" s="4" t="s">
        <v>435</v>
      </c>
      <c r="C15" s="4" t="s">
        <v>41</v>
      </c>
      <c r="D15" s="4" t="s">
        <v>480</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277</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47" t="s">
        <v>272</v>
      </c>
      <c r="C5" t="str">
        <f>"&lt;h2 id='title'&gt;" &amp;A5 &amp; "&lt;/h2&gt;"</f>
        <v>&lt;h2 id='title'&gt;Option #1: Current Org&lt;/h2&gt;</v>
      </c>
    </row>
    <row r="6" spans="1:3" ht="51" x14ac:dyDescent="0.2">
      <c r="A6" s="10" t="s">
        <v>276</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274</v>
      </c>
      <c r="C9" t="str">
        <f>"&lt;h2 id='title'&gt;" &amp;A9 &amp; "&lt;/h2&gt;"</f>
        <v>&lt;h2 id='title'&gt;Option #2: Username + Password&lt;/h2&gt;</v>
      </c>
    </row>
    <row r="10" spans="1:3" ht="119" x14ac:dyDescent="0.2">
      <c r="A10" s="10" t="s">
        <v>278</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273</v>
      </c>
      <c r="C13" t="str">
        <f>"&lt;h2 id='title'&gt;" &amp;A13 &amp; "&lt;/h2&gt;"</f>
        <v>&lt;h2 id='title'&gt;Option #3: Named Credential&lt;/h2&gt;</v>
      </c>
    </row>
    <row r="14" spans="1:3" ht="170" x14ac:dyDescent="0.2">
      <c r="A14" s="10" t="s">
        <v>280</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271</v>
      </c>
      <c r="C18" t="str">
        <f>"&lt;p class='title'&gt;"&amp;A18&amp;"&lt;/p&gt;"</f>
        <v>&lt;p class='title'&gt;Note:&lt;/p&gt;</v>
      </c>
    </row>
    <row r="19" spans="1:3" ht="170" x14ac:dyDescent="0.2">
      <c r="A19" s="10" t="s">
        <v>279</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8"/>
  <sheetViews>
    <sheetView tabSelected="1" workbookViewId="0">
      <selection activeCell="F11" sqref="F11"/>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252</v>
      </c>
      <c r="B3" s="34"/>
      <c r="C3" s="34"/>
      <c r="D3" s="34"/>
      <c r="E3" s="34"/>
      <c r="F3" s="34" t="s">
        <v>377</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378</v>
      </c>
      <c r="G5" s="34"/>
      <c r="H5" s="34"/>
      <c r="I5" s="34"/>
      <c r="J5" s="34"/>
    </row>
    <row r="6" spans="1:10" ht="17" thickBot="1" x14ac:dyDescent="0.25">
      <c r="A6" s="52" t="s">
        <v>21</v>
      </c>
      <c r="B6" s="53" t="s">
        <v>281</v>
      </c>
      <c r="C6" s="53" t="s">
        <v>22</v>
      </c>
      <c r="D6" s="53" t="s">
        <v>23</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4" t="s">
        <v>940</v>
      </c>
      <c r="B7" s="55" t="s">
        <v>941</v>
      </c>
      <c r="C7" s="55" t="s">
        <v>41</v>
      </c>
      <c r="D7" s="55" t="s">
        <v>942</v>
      </c>
      <c r="E7" s="34"/>
      <c r="F7" t="str">
        <f t="shared" ref="F7:F8" si="0">"&lt;tr&gt;&lt;td&gt;" &amp; A7 &amp; "&lt;/td&gt;&lt;td class='slds-truncate'&gt;" &amp; B7 &amp; "&lt;/td&gt;&lt;td&gt;" &amp; C7 &amp; "&lt;/td&gt;&lt;td&gt;" &amp; D7 &amp; "&lt;/td&gt;&lt;/tr&gt;"</f>
        <v>&lt;tr&gt;&lt;td&gt;Active?&lt;/td&gt;&lt;td class='slds-truncate'&gt;pushtopics__Active__c&lt;/td&gt;&lt;td&gt;N&lt;/td&gt;&lt;td&gt;Checking this field will activate all the related schedule jobs; unchecking it will deactivate the related schedule jobs.&lt;/td&gt;&lt;/tr&gt;</v>
      </c>
      <c r="G7" s="34"/>
      <c r="H7" s="34"/>
      <c r="I7" s="34"/>
      <c r="J7" s="34"/>
    </row>
    <row r="8" spans="1:10" ht="17" thickBot="1" x14ac:dyDescent="0.25">
      <c r="A8" s="54" t="s">
        <v>257</v>
      </c>
      <c r="B8" s="55" t="s">
        <v>263</v>
      </c>
      <c r="C8" s="55" t="s">
        <v>24</v>
      </c>
      <c r="D8" s="55" t="s">
        <v>943</v>
      </c>
      <c r="E8" s="34"/>
      <c r="F8" t="str">
        <f t="shared" si="0"/>
        <v>&lt;tr&gt;&lt;td&gt;API Name&lt;/td&gt;&lt;td class='slds-truncate'&gt;pushtopics__ApiName__c&lt;/td&gt;&lt;td&gt;Y&lt;/td&gt;&lt;td&gt;Unique name of the schedule.&lt;/td&gt;&lt;/tr&gt;</v>
      </c>
      <c r="G8" s="34"/>
      <c r="H8" s="34"/>
      <c r="I8" s="34"/>
      <c r="J8" s="34"/>
    </row>
    <row r="9" spans="1:10" ht="33" thickBot="1" x14ac:dyDescent="0.25">
      <c r="A9" s="54" t="s">
        <v>502</v>
      </c>
      <c r="B9" s="55" t="s">
        <v>501</v>
      </c>
      <c r="C9" s="55" t="s">
        <v>41</v>
      </c>
      <c r="D9" s="55" t="s">
        <v>530</v>
      </c>
      <c r="E9" s="34"/>
      <c r="F9" t="str">
        <f>"&lt;tr&gt;&lt;td&gt;" &amp; A9 &amp; "&lt;/td&gt;&lt;td class='slds-truncate'&gt;" &amp; B9 &amp; "&lt;/td&gt;&lt;td&gt;" &amp; C9 &amp; "&lt;/td&gt;&lt;td&gt;" &amp; D9 &amp; "&lt;/td&gt;&lt;/tr&gt;"</f>
        <v>&lt;tr&gt;&lt;td&gt;Day of Month&lt;/td&gt;&lt;td class='slds-truncate'&gt;pushtopics__DayOfMonth__c&lt;/td&gt;&lt;td&gt;N&lt;/td&gt;&lt;td&gt;The Nth day of the month. Used when the Frequency is "Monthly".&lt;/td&gt;&lt;/tr&gt;</v>
      </c>
      <c r="G9" s="34"/>
      <c r="H9" s="34"/>
      <c r="I9" s="34"/>
      <c r="J9" s="34"/>
    </row>
    <row r="10" spans="1:10" ht="33" thickBot="1" x14ac:dyDescent="0.25">
      <c r="A10" s="54" t="s">
        <v>944</v>
      </c>
      <c r="B10" s="66" t="s">
        <v>945</v>
      </c>
      <c r="C10" s="55" t="s">
        <v>41</v>
      </c>
      <c r="D10" s="55" t="s">
        <v>946</v>
      </c>
      <c r="E10" s="34"/>
      <c r="F10" t="str">
        <f>"&lt;tr&gt;&lt;td&gt;" &amp; A10 &amp; "&lt;/td&gt;&lt;td class='slds-truncate'&gt;" &amp; B10 &amp; "&lt;/td&gt;&lt;td&gt;" &amp; C10 &amp; "&lt;/td&gt;&lt;td&gt;" &amp; D10 &amp; "&lt;/td&gt;&lt;/tr&gt;"</f>
        <v>&lt;tr&gt;&lt;td&gt;Cron Expression&lt;/td&gt;&lt;td class='slds-truncate'&gt;pushtopics__CronExpression__c&lt;/td&gt;&lt;td&gt;N&lt;/td&gt;&lt;td&gt;Read only. The cron expression will be generated automatically upon save.&lt;/td&gt;&lt;/tr&gt;</v>
      </c>
      <c r="G10" s="34"/>
      <c r="H10" s="34"/>
      <c r="I10" s="34"/>
      <c r="J10" s="34"/>
    </row>
    <row r="11" spans="1:10" ht="65" thickBot="1" x14ac:dyDescent="0.25">
      <c r="A11" s="54" t="s">
        <v>805</v>
      </c>
      <c r="B11" s="66" t="s">
        <v>806</v>
      </c>
      <c r="C11" s="55" t="s">
        <v>41</v>
      </c>
      <c r="D11" s="55" t="s">
        <v>947</v>
      </c>
      <c r="E11" s="34"/>
      <c r="F11" t="str">
        <f>"&lt;tr&gt;&lt;td&gt;" &amp; A11 &amp; "&lt;/td&gt;&lt;td class='slds-truncate'&gt;" &amp; B11 &amp; "&lt;/td&gt;&lt;td&gt;" &amp; C11 &amp; "&lt;/td&gt;&lt;td&gt;" &amp; D11 &amp; "&lt;/td&gt;&lt;/tr&gt;"</f>
        <v>&lt;tr&gt;&lt;td&gt;Deployable?&lt;/td&gt;&lt;td class='slds-truncate'&gt;pushtopics__Deployable__c&lt;/td&gt;&lt;td&gt;N&lt;/td&gt;&lt;td&gt;Indicates whether the current Schedule is deployable, and can be used in filters while migrating DSP Schedules and their related Apex Schedules, Executable Schedules, and Job Schedules from one environment to another.&lt;/td&gt;&lt;/tr&gt;</v>
      </c>
      <c r="G11" s="34"/>
      <c r="H11" s="34"/>
      <c r="I11" s="34"/>
      <c r="J11" s="34"/>
    </row>
    <row r="12" spans="1:10" ht="18" thickBot="1" x14ac:dyDescent="0.25">
      <c r="A12" s="54" t="s">
        <v>503</v>
      </c>
      <c r="B12" s="50" t="s">
        <v>504</v>
      </c>
      <c r="C12" s="55" t="s">
        <v>41</v>
      </c>
      <c r="D12" s="5" t="s">
        <v>531</v>
      </c>
      <c r="E12" s="34"/>
      <c r="F12" t="str">
        <f t="shared" ref="F12:F25" si="1">"&lt;tr&gt;&lt;td&gt;" &amp; A12 &amp; "&lt;/td&gt;&lt;td class='slds-truncate'&gt;" &amp; B12 &amp; "&lt;/td&gt;&lt;td&gt;" &amp; C12 &amp; "&lt;/td&gt;&lt;td&gt;" &amp; D12 &amp; "&lt;/td&gt;&lt;/tr&gt;"</f>
        <v>&lt;tr&gt;&lt;td&gt;End Year&lt;/td&gt;&lt;td class='slds-truncate'&gt;pushtopics__EndYear__c&lt;/td&gt;&lt;td&gt;N&lt;/td&gt;&lt;td&gt;Defines which year the schdule job ends.&lt;/td&gt;&lt;/tr&gt;</v>
      </c>
      <c r="G12" s="34" t="s">
        <v>497</v>
      </c>
      <c r="H12" s="34"/>
      <c r="I12" s="34"/>
      <c r="J12" s="34"/>
    </row>
    <row r="13" spans="1:10" ht="65" thickBot="1" x14ac:dyDescent="0.25">
      <c r="A13" s="54" t="s">
        <v>505</v>
      </c>
      <c r="B13" s="55" t="s">
        <v>506</v>
      </c>
      <c r="C13" s="55" t="s">
        <v>24</v>
      </c>
      <c r="D13" s="55" t="s">
        <v>532</v>
      </c>
      <c r="E13" s="34"/>
      <c r="F13" t="str">
        <f t="shared" si="1"/>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13" s="34"/>
      <c r="H13" s="34"/>
      <c r="I13" s="34"/>
      <c r="J13" s="34"/>
    </row>
    <row r="14" spans="1:10" ht="17" thickBot="1" x14ac:dyDescent="0.25">
      <c r="A14" s="54" t="s">
        <v>507</v>
      </c>
      <c r="B14" s="55" t="s">
        <v>508</v>
      </c>
      <c r="C14" s="55" t="s">
        <v>41</v>
      </c>
      <c r="D14" s="55" t="s">
        <v>533</v>
      </c>
      <c r="E14" s="34"/>
      <c r="F14" t="str">
        <f t="shared" si="1"/>
        <v>&lt;tr&gt;&lt;td&gt;Friday&lt;/td&gt;&lt;td class='slds-truncate'&gt;pushtopics__Friday__c&lt;/td&gt;&lt;td&gt;N&lt;/td&gt;&lt;td&gt;Runs on Fridays if the Frequency is "Weekly".&lt;/td&gt;&lt;/tr&gt;</v>
      </c>
      <c r="G14" s="34"/>
      <c r="H14" s="34"/>
      <c r="I14" s="34"/>
      <c r="J14" s="34"/>
    </row>
    <row r="15" spans="1:10" ht="18" thickBot="1" x14ac:dyDescent="0.25">
      <c r="A15" s="60" t="s">
        <v>509</v>
      </c>
      <c r="B15" s="50" t="s">
        <v>510</v>
      </c>
      <c r="C15" s="55" t="s">
        <v>41</v>
      </c>
      <c r="D15" s="55" t="s">
        <v>534</v>
      </c>
      <c r="E15" s="34"/>
      <c r="F15" t="str">
        <f t="shared" si="1"/>
        <v>&lt;tr&gt;&lt;td&gt;Monday&lt;/td&gt;&lt;td class='slds-truncate'&gt;pushtopics__Monday__c&lt;/td&gt;&lt;td&gt;N&lt;/td&gt;&lt;td&gt;Runs on Mondy if the Frequency is "Weekly".&lt;/td&gt;&lt;/tr&gt;</v>
      </c>
      <c r="G15" s="34" t="s">
        <v>498</v>
      </c>
      <c r="H15" s="34"/>
      <c r="I15" s="34"/>
      <c r="J15" s="34"/>
    </row>
    <row r="16" spans="1:10" ht="49" thickBot="1" x14ac:dyDescent="0.25">
      <c r="A16" s="60" t="s">
        <v>511</v>
      </c>
      <c r="B16" s="50" t="s">
        <v>512</v>
      </c>
      <c r="C16" s="55" t="s">
        <v>41</v>
      </c>
      <c r="D16" s="55" t="s">
        <v>540</v>
      </c>
      <c r="E16" s="34"/>
      <c r="F16" t="str">
        <f t="shared" si="1"/>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6" s="34" t="s">
        <v>499</v>
      </c>
      <c r="H16" s="34"/>
      <c r="I16" s="34"/>
      <c r="J16" s="34"/>
    </row>
    <row r="17" spans="1:10" ht="18" thickBot="1" x14ac:dyDescent="0.25">
      <c r="A17" s="54" t="s">
        <v>513</v>
      </c>
      <c r="B17" s="50" t="s">
        <v>514</v>
      </c>
      <c r="C17" s="55" t="s">
        <v>41</v>
      </c>
      <c r="D17" s="57" t="s">
        <v>541</v>
      </c>
      <c r="E17" s="34"/>
      <c r="F17" t="str">
        <f t="shared" si="1"/>
        <v>&lt;tr&gt;&lt;td&gt;Preferred Start Time&lt;/td&gt;&lt;td class='slds-truncate'&gt;pushtopics__PreferredStartTime__c&lt;/td&gt;&lt;td&gt;N&lt;/td&gt;&lt;td&gt;The preferred time when the schedule starts to run.&lt;/td&gt;&lt;/tr&gt;</v>
      </c>
      <c r="G17" s="34"/>
      <c r="H17" s="34"/>
      <c r="I17" s="34"/>
      <c r="J17" s="34"/>
    </row>
    <row r="18" spans="1:10" ht="35" thickBot="1" x14ac:dyDescent="0.25">
      <c r="A18" s="54" t="s">
        <v>515</v>
      </c>
      <c r="B18" s="50" t="s">
        <v>516</v>
      </c>
      <c r="C18" s="55" t="s">
        <v>41</v>
      </c>
      <c r="D18" s="5" t="s">
        <v>544</v>
      </c>
      <c r="E18" s="34"/>
      <c r="F18" t="str">
        <f t="shared" si="1"/>
        <v>&lt;tr&gt;&lt;td&gt;Run Every N Hours A Day&lt;/td&gt;&lt;td class='slds-truncate'&gt;pushtopics__RunEveryNHoursADay__c&lt;/td&gt;&lt;td&gt;N&lt;/td&gt;&lt;td&gt;Defines the gap of hours for the schedule to run from the the Preferred Start Time until midnight of the day.&lt;/td&gt;&lt;/tr&gt;</v>
      </c>
      <c r="G18" s="34" t="s">
        <v>500</v>
      </c>
      <c r="H18" s="34"/>
      <c r="I18" s="34"/>
      <c r="J18" s="34"/>
    </row>
    <row r="19" spans="1:10" ht="18" thickBot="1" x14ac:dyDescent="0.25">
      <c r="A19" s="54" t="s">
        <v>529</v>
      </c>
      <c r="B19" s="50" t="s">
        <v>517</v>
      </c>
      <c r="C19" s="55" t="s">
        <v>41</v>
      </c>
      <c r="D19" s="55" t="s">
        <v>535</v>
      </c>
      <c r="E19" s="34"/>
      <c r="F19" t="str">
        <f t="shared" si="1"/>
        <v>&lt;tr&gt;&lt;td&gt;Saturday&lt;/td&gt;&lt;td class='slds-truncate'&gt;pushtopics__Saturday__c&lt;/td&gt;&lt;td&gt;N&lt;/td&gt;&lt;td&gt;Runs on Saturday if the Frequency is "Weekly".&lt;/td&gt;&lt;/tr&gt;</v>
      </c>
      <c r="G19" s="34"/>
      <c r="H19" s="34"/>
      <c r="I19" s="34"/>
      <c r="J19" s="34"/>
    </row>
    <row r="20" spans="1:10" ht="18" thickBot="1" x14ac:dyDescent="0.25">
      <c r="A20" s="54" t="s">
        <v>528</v>
      </c>
      <c r="B20" s="50" t="s">
        <v>21</v>
      </c>
      <c r="C20" s="55" t="s">
        <v>24</v>
      </c>
      <c r="D20" s="55" t="s">
        <v>542</v>
      </c>
      <c r="E20" s="34"/>
      <c r="F20" t="str">
        <f t="shared" si="1"/>
        <v>&lt;tr&gt;&lt;td&gt;Schedule Name&lt;/td&gt;&lt;td class='slds-truncate'&gt;Name&lt;/td&gt;&lt;td&gt;Y&lt;/td&gt;&lt;td&gt;The name of the schedule.&lt;/td&gt;&lt;/tr&gt;</v>
      </c>
      <c r="G20" s="34"/>
      <c r="H20" s="34"/>
      <c r="I20" s="34"/>
      <c r="J20" s="34"/>
    </row>
    <row r="21" spans="1:10" ht="18" thickBot="1" x14ac:dyDescent="0.25">
      <c r="A21" s="60" t="s">
        <v>527</v>
      </c>
      <c r="B21" s="50" t="s">
        <v>518</v>
      </c>
      <c r="C21" s="55" t="s">
        <v>41</v>
      </c>
      <c r="D21" s="55" t="s">
        <v>543</v>
      </c>
      <c r="E21" s="34"/>
      <c r="F21" t="str">
        <f t="shared" si="1"/>
        <v>&lt;tr&gt;&lt;td&gt;Scheduled Date&lt;/td&gt;&lt;td class='slds-truncate'&gt;pushtopics__ScheduledDate__c&lt;/td&gt;&lt;td&gt;N&lt;/td&gt;&lt;td&gt;The date scheduled to run whenthe Frequency is "One Day".&lt;/td&gt;&lt;/tr&gt;</v>
      </c>
      <c r="G21" s="34" t="s">
        <v>498</v>
      </c>
      <c r="H21" s="34"/>
      <c r="I21" s="34"/>
      <c r="J21" s="34"/>
    </row>
    <row r="22" spans="1:10" ht="18" thickBot="1" x14ac:dyDescent="0.25">
      <c r="A22" s="60" t="s">
        <v>526</v>
      </c>
      <c r="B22" s="50" t="s">
        <v>519</v>
      </c>
      <c r="C22" s="55" t="s">
        <v>41</v>
      </c>
      <c r="D22" s="55" t="s">
        <v>536</v>
      </c>
      <c r="E22" s="34"/>
      <c r="F22" t="str">
        <f t="shared" si="1"/>
        <v>&lt;tr&gt;&lt;td&gt;Sunday&lt;/td&gt;&lt;td class='slds-truncate'&gt;pushtopics__Sunday__c&lt;/td&gt;&lt;td&gt;N&lt;/td&gt;&lt;td&gt;Runs on Sunday if the Frequency is "Weekly".&lt;/td&gt;&lt;/tr&gt;</v>
      </c>
      <c r="G22" s="34" t="s">
        <v>499</v>
      </c>
      <c r="H22" s="34"/>
      <c r="I22" s="34"/>
      <c r="J22" s="34"/>
    </row>
    <row r="23" spans="1:10" ht="18" thickBot="1" x14ac:dyDescent="0.25">
      <c r="A23" s="54" t="s">
        <v>525</v>
      </c>
      <c r="B23" s="50" t="s">
        <v>520</v>
      </c>
      <c r="C23" s="55" t="s">
        <v>41</v>
      </c>
      <c r="D23" s="55" t="s">
        <v>537</v>
      </c>
      <c r="E23" s="34"/>
      <c r="F23" t="str">
        <f t="shared" si="1"/>
        <v>&lt;tr&gt;&lt;td&gt;Thursday&lt;/td&gt;&lt;td class='slds-truncate'&gt;pushtopics__Thursday__c&lt;/td&gt;&lt;td&gt;N&lt;/td&gt;&lt;td&gt;Runs on Thursday if the Frequency is "Weekly".&lt;/td&gt;&lt;/tr&gt;</v>
      </c>
      <c r="G23" s="34"/>
      <c r="H23" s="34"/>
      <c r="I23" s="34"/>
      <c r="J23" s="34"/>
    </row>
    <row r="24" spans="1:10" ht="18" thickBot="1" x14ac:dyDescent="0.25">
      <c r="A24" s="54" t="s">
        <v>524</v>
      </c>
      <c r="B24" s="50" t="s">
        <v>521</v>
      </c>
      <c r="C24" s="55" t="s">
        <v>41</v>
      </c>
      <c r="D24" s="55" t="s">
        <v>538</v>
      </c>
      <c r="E24" s="34"/>
      <c r="F24" t="str">
        <f t="shared" si="1"/>
        <v>&lt;tr&gt;&lt;td&gt;Tuesday&lt;/td&gt;&lt;td class='slds-truncate'&gt;pushtopics__Tuesday__c&lt;/td&gt;&lt;td&gt;N&lt;/td&gt;&lt;td&gt;Runs on Tuesday if the Frequency is "Weekly".&lt;/td&gt;&lt;/tr&gt;</v>
      </c>
      <c r="G24" s="34" t="s">
        <v>500</v>
      </c>
      <c r="H24" s="34"/>
      <c r="I24" s="34"/>
      <c r="J24" s="34"/>
    </row>
    <row r="25" spans="1:10" ht="18" thickBot="1" x14ac:dyDescent="0.25">
      <c r="A25" s="54" t="s">
        <v>523</v>
      </c>
      <c r="B25" s="50" t="s">
        <v>522</v>
      </c>
      <c r="C25" s="55" t="s">
        <v>41</v>
      </c>
      <c r="D25" s="55" t="s">
        <v>539</v>
      </c>
      <c r="E25" s="34"/>
      <c r="F25" t="str">
        <f t="shared" si="1"/>
        <v>&lt;tr&gt;&lt;td&gt;Wednesday&lt;/td&gt;&lt;td class='slds-truncate'&gt;pushtopics__Wednesday__c&lt;/td&gt;&lt;td&gt;N&lt;/td&gt;&lt;td&gt;Runs on Wednesday if the Frequency is "Weekly".&lt;/td&gt;&lt;/tr&gt;</v>
      </c>
      <c r="G25" s="34" t="s">
        <v>500</v>
      </c>
      <c r="H25" s="34"/>
      <c r="I25" s="34"/>
      <c r="J25" s="34"/>
    </row>
    <row r="26" spans="1:10" x14ac:dyDescent="0.2">
      <c r="A26" s="34"/>
      <c r="B26" s="34"/>
      <c r="C26" s="34"/>
      <c r="D26" s="34"/>
      <c r="E26" s="34"/>
      <c r="F26" s="34" t="s">
        <v>379</v>
      </c>
      <c r="G26" s="34"/>
      <c r="H26" s="34"/>
      <c r="I26" s="34"/>
      <c r="J26" s="34"/>
    </row>
    <row r="27" spans="1:10" x14ac:dyDescent="0.2">
      <c r="A27" s="34"/>
      <c r="B27" s="34"/>
      <c r="C27" s="34"/>
      <c r="D27" s="34"/>
      <c r="E27" s="34"/>
      <c r="F27" s="34"/>
      <c r="G27" s="34"/>
      <c r="H27" s="34"/>
      <c r="I27" s="34"/>
      <c r="J27" s="34"/>
    </row>
    <row r="28" spans="1:10" x14ac:dyDescent="0.2">
      <c r="A28" s="34"/>
      <c r="B28" s="34"/>
      <c r="C28" s="34"/>
      <c r="D28" s="34"/>
      <c r="E28" s="34"/>
      <c r="F28" s="34"/>
      <c r="G28" s="34"/>
      <c r="H28" s="34"/>
      <c r="I28" s="34"/>
      <c r="J28"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252</v>
      </c>
      <c r="B1" s="34"/>
      <c r="C1" s="34"/>
      <c r="D1" s="34"/>
      <c r="E1" s="34"/>
      <c r="F1" s="34" t="s">
        <v>377</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378</v>
      </c>
      <c r="G3" s="34"/>
      <c r="H3" s="34"/>
      <c r="I3" s="34"/>
      <c r="J3" s="34"/>
    </row>
    <row r="4" spans="1:10" ht="17" thickBot="1" x14ac:dyDescent="0.25">
      <c r="A4" s="52" t="s">
        <v>21</v>
      </c>
      <c r="B4" s="53" t="s">
        <v>281</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6</v>
      </c>
      <c r="B5" s="50" t="s">
        <v>302</v>
      </c>
      <c r="C5" s="55" t="s">
        <v>41</v>
      </c>
      <c r="D5" s="55" t="s">
        <v>561</v>
      </c>
      <c r="E5" s="34"/>
      <c r="F5" t="str">
        <f>"&lt;tr&gt;&lt;td&gt;" &amp; A5 &amp; "&lt;/td&gt;&lt;td class='slds-truncate'&gt;" &amp; B5 &amp; "&lt;/td&gt;&lt;td&gt;" &amp; C5 &amp; "&lt;/td&gt;&lt;td&gt;" &amp; D5 &amp; "&lt;/td&gt;&lt;/tr&gt;"</f>
        <v>&lt;tr&gt;&lt;td&gt;Job&lt;/td&gt;&lt;td class='slds-truncate'&gt;pushtopics__Job__c&lt;/td&gt;&lt;td&gt;N&lt;/td&gt;&lt;td&gt;Master-detail relationship to the Job object.&lt;/td&gt;&lt;/tr&gt;</v>
      </c>
      <c r="G5" s="34"/>
      <c r="H5" s="34"/>
      <c r="I5" s="34"/>
      <c r="J5" s="34"/>
    </row>
    <row r="6" spans="1:10" ht="33" thickBot="1" x14ac:dyDescent="0.25">
      <c r="A6" s="56" t="s">
        <v>593</v>
      </c>
      <c r="B6" s="50" t="s">
        <v>592</v>
      </c>
      <c r="C6" s="55" t="s">
        <v>41</v>
      </c>
      <c r="D6" s="57" t="s">
        <v>594</v>
      </c>
      <c r="E6" s="34"/>
      <c r="F6" t="str">
        <f t="shared" ref="F6:F12" si="0">"&lt;tr&gt;&lt;td&gt;" &amp; A6 &amp; "&lt;/td&gt;&lt;td class='slds-truncate'&gt;" &amp; B6 &amp; "&lt;/td&gt;&lt;td&gt;" &amp; C6 &amp; "&lt;/td&gt;&lt;td&gt;" &amp; D6 &amp; "&lt;/td&gt;&lt;/tr&gt;"</f>
        <v>&lt;tr&gt;&lt;td&gt;Job Plus Schedule Must Be Unique&lt;/td&gt;&lt;td class='slds-truncate'&gt;pushtopics__JobPlusScheduleMustBeUnique__c&lt;/td&gt;&lt;td&gt;N&lt;/td&gt;&lt;td&gt;A helper field that makes sure a Schedule can only be assigned with the Job once.&lt;/td&gt;&lt;/tr&gt;</v>
      </c>
      <c r="G6" s="34"/>
      <c r="H6" s="34"/>
      <c r="I6" s="34"/>
      <c r="J6" s="34"/>
    </row>
    <row r="7" spans="1:10" ht="18" thickBot="1" x14ac:dyDescent="0.25">
      <c r="A7" s="56" t="s">
        <v>562</v>
      </c>
      <c r="B7" s="50" t="s">
        <v>21</v>
      </c>
      <c r="C7" s="55" t="s">
        <v>41</v>
      </c>
      <c r="D7" s="57" t="s">
        <v>563</v>
      </c>
      <c r="E7" s="34"/>
      <c r="F7" t="str">
        <f t="shared" si="0"/>
        <v>&lt;tr&gt;&lt;td&gt;Job Schedule Number&lt;/td&gt;&lt;td class='slds-truncate'&gt;Name&lt;/td&gt;&lt;td&gt;N&lt;/td&gt;&lt;td&gt;Auto-number.&lt;/td&gt;&lt;/tr&gt;</v>
      </c>
      <c r="G7" s="34"/>
      <c r="H7" s="34"/>
      <c r="I7" s="34"/>
      <c r="J7" s="34"/>
    </row>
    <row r="8" spans="1:10" ht="18" thickBot="1" x14ac:dyDescent="0.25">
      <c r="A8" s="54" t="s">
        <v>550</v>
      </c>
      <c r="B8" s="50" t="s">
        <v>545</v>
      </c>
      <c r="C8" s="55" t="s">
        <v>41</v>
      </c>
      <c r="D8" s="5" t="s">
        <v>556</v>
      </c>
      <c r="E8" s="34"/>
      <c r="F8" t="str">
        <f t="shared" si="0"/>
        <v>&lt;tr&gt;&lt;td&gt;Next Run Time&lt;/td&gt;&lt;td class='slds-truncate'&gt;pushtopics__NextRunTime__c&lt;/td&gt;&lt;td&gt;N&lt;/td&gt;&lt;td&gt;Next run time of the scheduled job.&lt;/td&gt;&lt;/tr&gt;</v>
      </c>
      <c r="G8" s="34" t="s">
        <v>497</v>
      </c>
      <c r="H8" s="34"/>
      <c r="I8" s="34"/>
      <c r="J8" s="34"/>
    </row>
    <row r="9" spans="1:10" ht="18" thickBot="1" x14ac:dyDescent="0.25">
      <c r="A9" s="54" t="s">
        <v>551</v>
      </c>
      <c r="B9" s="50" t="s">
        <v>546</v>
      </c>
      <c r="C9" s="55" t="s">
        <v>24</v>
      </c>
      <c r="D9" s="55" t="s">
        <v>557</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4" t="s">
        <v>552</v>
      </c>
      <c r="B10" s="50" t="s">
        <v>547</v>
      </c>
      <c r="C10" s="55" t="s">
        <v>41</v>
      </c>
      <c r="D10" s="55" t="s">
        <v>558</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553</v>
      </c>
      <c r="B11" s="50" t="s">
        <v>548</v>
      </c>
      <c r="C11" s="55" t="s">
        <v>41</v>
      </c>
      <c r="D11" s="55" t="s">
        <v>559</v>
      </c>
      <c r="E11" s="34"/>
      <c r="F11" t="str">
        <f t="shared" si="0"/>
        <v>&lt;tr&gt;&lt;td&gt;Schedule Job ID&lt;/td&gt;&lt;td class='slds-truncate'&gt;pushtopics__ScheduleJobID__c&lt;/td&gt;&lt;td&gt;N&lt;/td&gt;&lt;td&gt;The CronTrigger ID that uniquely identifies the scheduled APEX job at the back end.&lt;/td&gt;&lt;/tr&gt;</v>
      </c>
      <c r="G11" s="34" t="s">
        <v>498</v>
      </c>
      <c r="H11" s="34"/>
      <c r="I11" s="34"/>
      <c r="J11" s="34"/>
    </row>
    <row r="12" spans="1:10" ht="18" thickBot="1" x14ac:dyDescent="0.25">
      <c r="A12" s="60" t="s">
        <v>554</v>
      </c>
      <c r="B12" s="50" t="s">
        <v>549</v>
      </c>
      <c r="C12" s="55" t="s">
        <v>41</v>
      </c>
      <c r="D12" s="55" t="s">
        <v>560</v>
      </c>
      <c r="E12" s="34"/>
      <c r="F12" t="str">
        <f t="shared" si="0"/>
        <v>&lt;tr&gt;&lt;td&gt;Schedule Status&lt;/td&gt;&lt;td class='slds-truncate'&gt;pushtopics__ScheduleStatus__c&lt;/td&gt;&lt;td&gt;N&lt;/td&gt;&lt;td&gt;The status of the scheduled job.&lt;/td&gt;&lt;/tr&gt;</v>
      </c>
      <c r="G12" s="34" t="s">
        <v>499</v>
      </c>
      <c r="H12" s="34"/>
      <c r="I12" s="34"/>
      <c r="J12" s="34"/>
    </row>
    <row r="13" spans="1:10" x14ac:dyDescent="0.2">
      <c r="A13" s="34"/>
      <c r="B13" s="34"/>
      <c r="C13" s="34"/>
      <c r="D13" s="34"/>
      <c r="E13" s="34"/>
      <c r="F13" s="34" t="s">
        <v>379</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252</v>
      </c>
      <c r="B1" s="34"/>
      <c r="C1" s="34"/>
      <c r="D1" s="34"/>
      <c r="E1" s="34"/>
      <c r="F1" s="34" t="s">
        <v>377</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378</v>
      </c>
      <c r="G3" s="34"/>
      <c r="H3" s="34"/>
      <c r="I3" s="34"/>
      <c r="J3" s="34"/>
    </row>
    <row r="4" spans="1:10" ht="17" thickBot="1" x14ac:dyDescent="0.25">
      <c r="A4" s="52" t="s">
        <v>21</v>
      </c>
      <c r="B4" s="53" t="s">
        <v>281</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566</v>
      </c>
      <c r="B5" s="50" t="s">
        <v>588</v>
      </c>
      <c r="C5" s="55" t="s">
        <v>41</v>
      </c>
      <c r="D5" s="55" t="s">
        <v>555</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56" t="s">
        <v>591</v>
      </c>
      <c r="B6" s="50" t="s">
        <v>590</v>
      </c>
      <c r="C6" s="55" t="s">
        <v>41</v>
      </c>
      <c r="D6" s="57" t="s">
        <v>595</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56" t="s">
        <v>589</v>
      </c>
      <c r="B7" s="50" t="s">
        <v>21</v>
      </c>
      <c r="C7" s="55" t="s">
        <v>41</v>
      </c>
      <c r="D7" s="57" t="s">
        <v>563</v>
      </c>
      <c r="E7" s="34"/>
      <c r="F7" t="str">
        <f t="shared" si="0"/>
        <v>&lt;tr&gt;&lt;td&gt;Executable Schedule Number&lt;/td&gt;&lt;td class='slds-truncate'&gt;Name&lt;/td&gt;&lt;td&gt;N&lt;/td&gt;&lt;td&gt;Auto-number.&lt;/td&gt;&lt;/tr&gt;</v>
      </c>
      <c r="G7" s="34"/>
      <c r="H7" s="34"/>
      <c r="I7" s="34"/>
      <c r="J7" s="34"/>
    </row>
    <row r="8" spans="1:10" ht="18" thickBot="1" x14ac:dyDescent="0.25">
      <c r="A8" s="54" t="s">
        <v>550</v>
      </c>
      <c r="B8" s="50" t="s">
        <v>545</v>
      </c>
      <c r="C8" s="55" t="s">
        <v>41</v>
      </c>
      <c r="D8" s="5" t="s">
        <v>556</v>
      </c>
      <c r="E8" s="34"/>
      <c r="F8" t="str">
        <f t="shared" si="0"/>
        <v>&lt;tr&gt;&lt;td&gt;Next Run Time&lt;/td&gt;&lt;td class='slds-truncate'&gt;pushtopics__NextRunTime__c&lt;/td&gt;&lt;td&gt;N&lt;/td&gt;&lt;td&gt;Next run time of the scheduled job.&lt;/td&gt;&lt;/tr&gt;</v>
      </c>
      <c r="G8" s="34" t="s">
        <v>497</v>
      </c>
      <c r="H8" s="34"/>
      <c r="I8" s="34"/>
      <c r="J8" s="34"/>
    </row>
    <row r="9" spans="1:10" ht="18" thickBot="1" x14ac:dyDescent="0.25">
      <c r="A9" s="54" t="s">
        <v>551</v>
      </c>
      <c r="B9" s="50" t="s">
        <v>546</v>
      </c>
      <c r="C9" s="55" t="s">
        <v>24</v>
      </c>
      <c r="D9" s="55" t="s">
        <v>557</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4" t="s">
        <v>552</v>
      </c>
      <c r="B10" s="50" t="s">
        <v>547</v>
      </c>
      <c r="C10" s="55" t="s">
        <v>41</v>
      </c>
      <c r="D10" s="55" t="s">
        <v>558</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553</v>
      </c>
      <c r="B11" s="50" t="s">
        <v>548</v>
      </c>
      <c r="C11" s="55" t="s">
        <v>41</v>
      </c>
      <c r="D11" s="55" t="s">
        <v>559</v>
      </c>
      <c r="E11" s="34"/>
      <c r="F11" t="str">
        <f t="shared" si="0"/>
        <v>&lt;tr&gt;&lt;td&gt;Schedule Job ID&lt;/td&gt;&lt;td class='slds-truncate'&gt;pushtopics__ScheduleJobID__c&lt;/td&gt;&lt;td&gt;N&lt;/td&gt;&lt;td&gt;The CronTrigger ID that uniquely identifies the scheduled APEX job at the back end.&lt;/td&gt;&lt;/tr&gt;</v>
      </c>
      <c r="G11" s="34" t="s">
        <v>498</v>
      </c>
      <c r="H11" s="34"/>
      <c r="I11" s="34"/>
      <c r="J11" s="34"/>
    </row>
    <row r="12" spans="1:10" ht="18" thickBot="1" x14ac:dyDescent="0.25">
      <c r="A12" s="60" t="s">
        <v>554</v>
      </c>
      <c r="B12" s="50" t="s">
        <v>549</v>
      </c>
      <c r="C12" s="55" t="s">
        <v>41</v>
      </c>
      <c r="D12" s="55" t="s">
        <v>560</v>
      </c>
      <c r="E12" s="34"/>
      <c r="F12" t="str">
        <f t="shared" si="0"/>
        <v>&lt;tr&gt;&lt;td&gt;Schedule Status&lt;/td&gt;&lt;td class='slds-truncate'&gt;pushtopics__ScheduleStatus__c&lt;/td&gt;&lt;td&gt;N&lt;/td&gt;&lt;td&gt;The status of the scheduled job.&lt;/td&gt;&lt;/tr&gt;</v>
      </c>
      <c r="G12" s="34" t="s">
        <v>499</v>
      </c>
      <c r="H12" s="34"/>
      <c r="I12" s="34"/>
      <c r="J12" s="34"/>
    </row>
    <row r="13" spans="1:10" x14ac:dyDescent="0.2">
      <c r="A13" s="34"/>
      <c r="B13" s="34"/>
      <c r="C13" s="34"/>
      <c r="D13" s="34"/>
      <c r="E13" s="34"/>
      <c r="F13" s="34" t="s">
        <v>379</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A5" sqref="A5:XFD5"/>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252</v>
      </c>
      <c r="B1" s="34"/>
      <c r="C1" s="34"/>
      <c r="D1" s="34"/>
      <c r="E1" s="34"/>
      <c r="F1" s="34" t="s">
        <v>377</v>
      </c>
    </row>
    <row r="2" spans="1:7" x14ac:dyDescent="0.2">
      <c r="A2" s="34"/>
      <c r="B2" s="34"/>
      <c r="C2" s="34"/>
      <c r="D2" s="34"/>
      <c r="E2" s="34"/>
      <c r="F2" s="34"/>
    </row>
    <row r="3" spans="1:7" ht="17" thickBot="1" x14ac:dyDescent="0.25">
      <c r="A3" s="34"/>
      <c r="B3" s="34"/>
      <c r="C3" s="34"/>
      <c r="D3" s="34"/>
      <c r="E3" s="34"/>
      <c r="F3" s="34" t="s">
        <v>378</v>
      </c>
    </row>
    <row r="4" spans="1:7" ht="17" thickBot="1" x14ac:dyDescent="0.25">
      <c r="A4" s="52" t="s">
        <v>21</v>
      </c>
      <c r="B4" s="53" t="s">
        <v>281</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4" t="s">
        <v>654</v>
      </c>
      <c r="B5" s="55" t="s">
        <v>653</v>
      </c>
      <c r="C5" s="55" t="s">
        <v>41</v>
      </c>
      <c r="D5" s="55" t="s">
        <v>655</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4" t="s">
        <v>23</v>
      </c>
      <c r="B6" s="55" t="s">
        <v>283</v>
      </c>
      <c r="C6" s="55" t="s">
        <v>41</v>
      </c>
      <c r="D6" s="55" t="s">
        <v>380</v>
      </c>
      <c r="E6" s="34"/>
      <c r="F6" t="str">
        <f>"&lt;tr&gt;&lt;td&gt;" &amp; A6 &amp; "&lt;/td&gt;&lt;td class='slds-truncate'&gt;" &amp; B6 &amp; "&lt;/td&gt;&lt;td&gt;" &amp; C6 &amp; "&lt;/td&gt;&lt;td&gt;" &amp; D6 &amp; "&lt;/td&gt;&lt;/tr&gt;"</f>
        <v>&lt;tr&gt;&lt;td&gt;Description&lt;/td&gt;&lt;td class='slds-truncate'&gt;pushtopics__Description__c&lt;/td&gt;&lt;td&gt;N&lt;/td&gt;&lt;td&gt;Description of the Job.&lt;/td&gt;&lt;/tr&gt;</v>
      </c>
    </row>
    <row r="7" spans="1:7" x14ac:dyDescent="0.2">
      <c r="A7" s="56" t="s">
        <v>2</v>
      </c>
      <c r="B7" s="57" t="s">
        <v>296</v>
      </c>
      <c r="C7" s="57" t="s">
        <v>24</v>
      </c>
      <c r="D7" s="57" t="s">
        <v>390</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job.&lt;/td&gt;&lt;/tr&gt;</v>
      </c>
    </row>
    <row r="8" spans="1:7" ht="86" thickBot="1" x14ac:dyDescent="0.25">
      <c r="A8" s="3" t="s">
        <v>37</v>
      </c>
      <c r="B8" s="4" t="s">
        <v>298</v>
      </c>
      <c r="C8" s="4" t="s">
        <v>41</v>
      </c>
      <c r="D8" s="5" t="s">
        <v>381</v>
      </c>
      <c r="F8" t="str">
        <f t="shared" si="0"/>
        <v>&lt;tr&gt;&lt;td&gt;Failure Message&lt;/td&gt;&lt;td class='slds-truncate'&gt;pushtopics__FailureMessage__c&lt;/td&gt;&lt;td&gt;N&lt;/td&gt;&lt;td&gt;If defined, the message will be shown in the notification when the Job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Job Execution fails. If undefined, a system default message will be displayed.&lt;/td&gt;&lt;/tr&gt;</v>
      </c>
    </row>
    <row r="9" spans="1:7" ht="81" thickBot="1" x14ac:dyDescent="0.25">
      <c r="A9" s="54" t="s">
        <v>387</v>
      </c>
      <c r="B9" s="55" t="s">
        <v>263</v>
      </c>
      <c r="C9" s="55" t="s">
        <v>24</v>
      </c>
      <c r="D9" s="55" t="s">
        <v>388</v>
      </c>
      <c r="E9" s="34"/>
      <c r="F9" t="str">
        <f t="shared" si="0"/>
        <v>&lt;tr&gt;&lt;td&gt;Job API Name&lt;/td&gt;&lt;td class='slds-truncate'&gt;pushtopics__ApiName__c&lt;/td&gt;&lt;td&gt;Y&lt;/td&gt;&lt;td&gt;The API Name of a Job. It is a unique and external Id field, by default hidden from the page layout  and always defaulted to the Name field value.&lt;/td&gt;&lt;/tr&gt;</v>
      </c>
    </row>
    <row r="10" spans="1:7" ht="17" thickBot="1" x14ac:dyDescent="0.25">
      <c r="A10" s="54" t="s">
        <v>389</v>
      </c>
      <c r="B10" s="55" t="s">
        <v>21</v>
      </c>
      <c r="C10" s="55" t="s">
        <v>24</v>
      </c>
      <c r="D10" s="55" t="s">
        <v>391</v>
      </c>
      <c r="E10" s="34"/>
      <c r="F10" t="str">
        <f t="shared" si="0"/>
        <v>&lt;tr&gt;&lt;td&gt;Job Name&lt;/td&gt;&lt;td class='slds-truncate'&gt;Name&lt;/td&gt;&lt;td&gt;Y&lt;/td&gt;&lt;td&gt;Name of the Job.&lt;/td&gt;&lt;/tr&gt;</v>
      </c>
    </row>
    <row r="11" spans="1:7" ht="65" thickBot="1" x14ac:dyDescent="0.25">
      <c r="A11" s="59" t="s">
        <v>492</v>
      </c>
      <c r="B11" s="59" t="s">
        <v>495</v>
      </c>
      <c r="C11" s="4" t="s">
        <v>41</v>
      </c>
      <c r="D11" s="4" t="s">
        <v>494</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59" t="s">
        <v>493</v>
      </c>
      <c r="B12" s="59" t="s">
        <v>496</v>
      </c>
      <c r="C12" s="4" t="s">
        <v>41</v>
      </c>
      <c r="D12" s="4" t="s">
        <v>644</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4" t="s">
        <v>597</v>
      </c>
      <c r="B13" s="55" t="s">
        <v>596</v>
      </c>
      <c r="C13" s="55" t="s">
        <v>41</v>
      </c>
      <c r="D13" s="57" t="s">
        <v>598</v>
      </c>
      <c r="F13" t="str">
        <f t="shared" si="0"/>
        <v>&lt;tr&gt;&lt;td&gt;Stop Remaining When An Executable Fails?&lt;/td&gt;&lt;td class='slds-truncate'&gt;pushtopics__StopRemainingWhenAnExecutableFails__c&lt;/td&gt;&lt;td&gt;N&lt;/td&gt;&lt;td&gt;If checked, when one of the Job's Executables completes and fails the execution, the Job Execution stops without executing the remaining Executables.&lt;/td&gt;&lt;/tr&gt;</v>
      </c>
    </row>
    <row r="14" spans="1:7" ht="86" thickBot="1" x14ac:dyDescent="0.25">
      <c r="A14" s="3" t="s">
        <v>36</v>
      </c>
      <c r="B14" s="4" t="s">
        <v>318</v>
      </c>
      <c r="C14" s="4" t="s">
        <v>41</v>
      </c>
      <c r="D14" s="5" t="s">
        <v>382</v>
      </c>
      <c r="F14" t="str">
        <f t="shared" si="0"/>
        <v>&lt;tr&gt;&lt;td&gt;Success Message&lt;/td&gt;&lt;td class='slds-truncate'&gt;pushtopics__SuccessMessage__c&lt;/td&gt;&lt;td&gt;N&lt;/td&gt;&lt;td&gt;If defined, the message will be shown in the notification when the Job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Job Execution succeeds. If undefined, a system default message will be displayed.&lt;/td&gt;&lt;/tr&gt;</v>
      </c>
    </row>
    <row r="15" spans="1:7" x14ac:dyDescent="0.2">
      <c r="A15" s="34"/>
      <c r="B15" s="34"/>
      <c r="C15" s="34"/>
      <c r="D15" s="34"/>
      <c r="E15" s="34"/>
      <c r="F15" s="34" t="s">
        <v>379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98</vt:i4>
      </vt:variant>
    </vt:vector>
  </HeadingPairs>
  <TitlesOfParts>
    <vt:vector size="113" baseType="lpstr">
      <vt:lpstr>catalog</vt:lpstr>
      <vt:lpstr>calculate_values</vt:lpstr>
      <vt:lpstr>formula_operators_and_functions</vt:lpstr>
      <vt:lpstr>connection</vt:lpstr>
      <vt:lpstr>connection1</vt:lpstr>
      <vt:lpstr>schedule</vt:lpstr>
      <vt:lpstr>job_schedule</vt:lpstr>
      <vt:lpstr>executable_schedule</vt:lpstr>
      <vt:lpstr>job</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calculate_values!UPPERDef</vt:lpstr>
      <vt:lpstr>calculate_values!UPPERUse</vt:lpstr>
      <vt:lpstr>calculate_values!VALUEDef</vt:lpstr>
      <vt:lpstr>calculate_values!VALUEUse</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cp:lastModifiedBy>
  <dcterms:created xsi:type="dcterms:W3CDTF">2021-08-11T02:13:17Z</dcterms:created>
  <dcterms:modified xsi:type="dcterms:W3CDTF">2023-05-04T03:25:09Z</dcterms:modified>
</cp:coreProperties>
</file>