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user-manual/"/>
    </mc:Choice>
  </mc:AlternateContent>
  <xr:revisionPtr revIDLastSave="0" documentId="13_ncr:1_{842242B4-1FEC-5948-9428-C605C93F3478}" xr6:coauthVersionLast="47" xr6:coauthVersionMax="47" xr10:uidLastSave="{00000000-0000-0000-0000-000000000000}"/>
  <bookViews>
    <workbookView xWindow="0" yWindow="760" windowWidth="30240" windowHeight="17640" activeTab="1"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job"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calculate_values!$A$95</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calculate_values!$A$60</definedName>
    <definedName name="AddDef" localSheetId="1">calculate_values!$B$90</definedName>
    <definedName name="AddExampleCode" localSheetId="1">calculate_values!$B$92</definedName>
    <definedName name="AddExampleDesc" localSheetId="1">calculate_values!$B$100</definedName>
    <definedName name="ADDMONTHSDef" localSheetId="1">calculate_values!$B$175</definedName>
    <definedName name="ADDMONTHSExampleDesc" localSheetId="1">calculate_values!#REF!</definedName>
    <definedName name="ADDMONTHSUse" localSheetId="1">calculate_values!$B$176</definedName>
    <definedName name="AddUse" localSheetId="1">calculate_values!$B$91</definedName>
    <definedName name="ANDANDDesc" localSheetId="1">calculate_values!$B$156</definedName>
    <definedName name="ANDANDExampleCode" localSheetId="1">calculate_values!$B$158</definedName>
    <definedName name="ANDANDExampleDesc" localSheetId="1">calculate_values!#REF!</definedName>
    <definedName name="ANDANDUse" localSheetId="1">calculate_values!$B$157</definedName>
    <definedName name="BankAccount" localSheetId="1">calculate_values!$B$314</definedName>
    <definedName name="BEGINS_use" localSheetId="1">calculate_values!$B$412</definedName>
    <definedName name="BEGINSDef" localSheetId="1">calculate_values!$B$411</definedName>
    <definedName name="BEGINSExampleCode" localSheetId="1">calculate_values!$B$413</definedName>
    <definedName name="BEGINSExampleDesc" localSheetId="1">calculate_values!#REF!</definedName>
    <definedName name="BLANKVALUEDef" localSheetId="1">calculate_values!$B$245</definedName>
    <definedName name="BLANKVALUEExample" localSheetId="1">calculate_values!#REF!</definedName>
    <definedName name="BLANKVALUEExampleDesc" localSheetId="1">calculate_values!$B$247</definedName>
    <definedName name="BLANKVALUEPaymentDueCode" localSheetId="1">calculate_values!#REF!</definedName>
    <definedName name="BLANKVALUEPaymentDueDesc" localSheetId="1">calculate_values!#REF!</definedName>
    <definedName name="BLANKVALUEUse" localSheetId="1">calculate_values!$B$246</definedName>
    <definedName name="CommissionMillionDesc" localSheetId="1">calculate_values!$B$152</definedName>
    <definedName name="ConcatenateDef" localSheetId="1">calculate_values!$B$169</definedName>
    <definedName name="ConcatenateUse" localSheetId="1">calculate_values!$B$170</definedName>
    <definedName name="CONTAINS_use" localSheetId="1">calculate_values!$B$253</definedName>
    <definedName name="CONTAINSDef" localSheetId="1">calculate_values!$B$252</definedName>
    <definedName name="CONTAINSExampleCode" localSheetId="1">calculate_values!#REF!</definedName>
    <definedName name="CONTAINSExampleDesc" localSheetId="1">calculate_values!$B$254</definedName>
    <definedName name="ContractApprovalProcessDesc" localSheetId="1">calculate_values!$B$506</definedName>
    <definedName name="DATEDef" localSheetId="1">calculate_values!$B$259</definedName>
    <definedName name="DATEUse" localSheetId="1">calculate_values!$B$260</definedName>
    <definedName name="DATEVALUEDef" localSheetId="1">calculate_values!$B$463</definedName>
    <definedName name="DATEVALUEUse" localSheetId="1">calculate_values!$B$464</definedName>
    <definedName name="db_no" localSheetId="1">calculate_values!#REF!</definedName>
    <definedName name="DivideDef" localSheetId="1">calculate_values!$B$108</definedName>
    <definedName name="DivideRevEmpExampleCode" localSheetId="1">calculate_values!$B$110</definedName>
    <definedName name="DivideRevEmpExampleDesc" localSheetId="1">calculate_values!#REF!</definedName>
    <definedName name="DivideUse" localSheetId="1">calculate_values!$B$109</definedName>
    <definedName name="EqualDef" localSheetId="1">calculate_values!$B$120</definedName>
    <definedName name="EqualUse" localSheetId="1">calculate_values!$B$121</definedName>
    <definedName name="ExpenseIDCode" localSheetId="1">calculate_values!$B$171</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calculate_values!$B$138</definedName>
    <definedName name="GreaterThanEqual" localSheetId="1">calculate_values!$B$150</definedName>
    <definedName name="GreaterThanEqualUse" localSheetId="1">calculate_values!$B$151</definedName>
    <definedName name="GreaterThanUse" localSheetId="1">calculate_values!$B$139</definedName>
    <definedName name="IF_use" localSheetId="1">calculate_values!$B$273</definedName>
    <definedName name="IFDef" localSheetId="1">calculate_values!$B$272</definedName>
    <definedName name="IFOverduePaymentCode" localSheetId="1">calculate_values!#REF!</definedName>
    <definedName name="IFOverduePaymentDesc" localSheetId="1">calculate_values!#REF!</definedName>
    <definedName name="ISBLANKDef" localSheetId="1">calculate_values!$B$300</definedName>
    <definedName name="ISBLANKExampleCode" localSheetId="1">calculate_values!$B$302</definedName>
    <definedName name="ISBLANKExampleDesc" localSheetId="1">calculate_values!#REF!</definedName>
    <definedName name="ISBLANKUse" localSheetId="1">calculate_values!$B$301</definedName>
    <definedName name="ISNUMBERDef" localSheetId="1">calculate_values!$B$312</definedName>
    <definedName name="ISNUMBERUse" localSheetId="1">calculate_values!$B$313</definedName>
    <definedName name="LEFTDef" localSheetId="1">calculate_values!$B$331</definedName>
    <definedName name="LEFTUse" localSheetId="1">calculate_values!$B$332</definedName>
    <definedName name="LEN_use" localSheetId="1">calculate_values!$B$338</definedName>
    <definedName name="LENDef" localSheetId="1">calculate_values!$B$337</definedName>
    <definedName name="LessEqualDef" localSheetId="1">calculate_values!$B$144</definedName>
    <definedName name="LessEqualUse" localSheetId="1">calculate_values!$B$145</definedName>
    <definedName name="LessThanDef" localSheetId="1">calculate_values!$B$132</definedName>
    <definedName name="LessThanUse" localSheetId="1">calculate_values!$B$133</definedName>
    <definedName name="LOWERDef" localSheetId="1">calculate_values!$B$490</definedName>
    <definedName name="LOWERUse" localSheetId="1">calculate_values!$B$491</definedName>
    <definedName name="MultiplyDef" localSheetId="1">calculate_values!$B$102</definedName>
    <definedName name="MultiplyExampleCode" localSheetId="1">calculate_values!$B$104</definedName>
    <definedName name="MultiplyExampleDesc" localSheetId="1">calculate_values!#REF!</definedName>
    <definedName name="MultiplyUse" localSheetId="1">calculate_values!$B$103</definedName>
    <definedName name="NOT_use" localSheetId="1">calculate_values!$B$356</definedName>
    <definedName name="NOTDef" localSheetId="1">calculate_values!$B$355</definedName>
    <definedName name="NotEqualDef" localSheetId="1">calculate_values!$B$126</definedName>
    <definedName name="NotEqualExampleCode" localSheetId="1">calculate_values!$B$128</definedName>
    <definedName name="NotEqualExampleDesc" localSheetId="1">calculate_values!#REF!</definedName>
    <definedName name="NotEqualUse" localSheetId="1">calculate_values!$B$127</definedName>
    <definedName name="NOWDef" localSheetId="1">calculate_values!$B$361</definedName>
    <definedName name="NOWLeadAgingCode" localSheetId="1">calculate_values!$B$363</definedName>
    <definedName name="NOWLeadAgingDesc" localSheetId="1">calculate_values!#REF!</definedName>
    <definedName name="NOWUse" localSheetId="1">calculate_values!$B$362</definedName>
    <definedName name="OR_use" localSheetId="1">calculate_values!$B$369</definedName>
    <definedName name="ORDef" localSheetId="1">calculate_values!$B$368</definedName>
    <definedName name="OROR_use" localSheetId="1">calculate_values!$B$164</definedName>
    <definedName name="ORORDef" localSheetId="1">calculate_values!$B$163</definedName>
    <definedName name="ORORExampleCode" localSheetId="1">calculate_values!$B$165</definedName>
    <definedName name="ORORExampleDesc" localSheetId="1">calculate_values!#REF!</definedName>
    <definedName name="ParenDef" localSheetId="1">calculate_values!$B$114</definedName>
    <definedName name="ParenUse" localSheetId="1">calculate_values!$B$115</definedName>
    <definedName name="RIGHTDef" localSheetId="1">calculate_values!$B$390</definedName>
    <definedName name="RIGHTUse" localSheetId="1">calculate_values!$B$391</definedName>
    <definedName name="ROUNDDef" localSheetId="1">calculate_values!$B$397</definedName>
    <definedName name="ROUNDUse" localSheetId="1">calculate_values!$B$398</definedName>
    <definedName name="SimpleDiscounts" localSheetId="1">calculate_values!#REF!</definedName>
    <definedName name="SimpleDiscountsDef" localSheetId="1">calculate_values!#REF!</definedName>
    <definedName name="SUBSTITUTEDef" localSheetId="1">calculate_values!$B$380</definedName>
    <definedName name="SUBSTITUTEUse" localSheetId="1">calculate_values!$B$381</definedName>
    <definedName name="SubtractDef" localSheetId="1">calculate_values!$B$98</definedName>
    <definedName name="SubtractExampleCode" localSheetId="1">calculate_values!#REF!</definedName>
    <definedName name="SubtractExampleDesc" localSheetId="1">calculate_values!$B$101</definedName>
    <definedName name="SubtractUse" localSheetId="1">calculate_values!#REF!</definedName>
    <definedName name="TEXTDef" localSheetId="1">calculate_values!$B$496</definedName>
    <definedName name="textPicklistRestrict" localSheetId="1">calculate_values!#REF!</definedName>
    <definedName name="TEXTUse" localSheetId="1">calculate_values!$B$497</definedName>
    <definedName name="TimeZones" localSheetId="1">calculate_values!#REF!</definedName>
    <definedName name="TODAYDef" localSheetId="1">calculate_values!$B$504</definedName>
    <definedName name="TODAYUse" localSheetId="1">calculate_values!$B$505</definedName>
    <definedName name="TRIM_use" localSheetId="1">calculate_values!$B$513</definedName>
    <definedName name="TRIMcode" localSheetId="1">calculate_values!$B$333</definedName>
    <definedName name="TRIMDef" localSheetId="1">calculate_values!$B$512</definedName>
    <definedName name="TRIMdesc" localSheetId="1">calculate_values!#REF!</definedName>
    <definedName name="UPPERDef" localSheetId="1">calculate_values!$B$518</definedName>
    <definedName name="UPPERUse" localSheetId="1">calculate_values!$B$519</definedName>
    <definedName name="VALUEDef" localSheetId="1">calculate_values!$B$476</definedName>
    <definedName name="VALUEUse" localSheetId="1">calculate_values!$B$477</definedName>
    <definedName name="VLOOKUPDef" localSheetId="1">calculate_values!$B$524</definedName>
    <definedName name="VLOOKUPUse" localSheetId="1">calculate_values!$B$525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7" l="1"/>
  <c r="C25" i="7"/>
  <c r="C444" i="7"/>
  <c r="C443" i="7"/>
  <c r="B442" i="7"/>
  <c r="C442" i="7" s="1"/>
  <c r="C438" i="7"/>
  <c r="C437" i="7"/>
  <c r="B436" i="7"/>
  <c r="C436" i="7" s="1"/>
  <c r="C433" i="7"/>
  <c r="C432" i="7"/>
  <c r="B431" i="7"/>
  <c r="C431" i="7" s="1"/>
  <c r="C428" i="7"/>
  <c r="C427" i="7"/>
  <c r="B426" i="7"/>
  <c r="C426" i="7" s="1"/>
  <c r="C423" i="7"/>
  <c r="C422" i="7"/>
  <c r="B421" i="7"/>
  <c r="C421" i="7" s="1"/>
  <c r="C418" i="7"/>
  <c r="C417" i="7"/>
  <c r="B416" i="7"/>
  <c r="C416" i="7" s="1"/>
  <c r="B73" i="7"/>
  <c r="C72" i="7" s="1"/>
  <c r="B72" i="7"/>
  <c r="C71" i="7" s="1"/>
  <c r="B71" i="7"/>
  <c r="C70" i="7" s="1"/>
  <c r="B70" i="7"/>
  <c r="C69" i="7" s="1"/>
  <c r="B69" i="7"/>
  <c r="C68" i="7" s="1"/>
  <c r="B64" i="7"/>
  <c r="C64" i="7" s="1"/>
  <c r="C284" i="7"/>
  <c r="C283" i="7"/>
  <c r="C282" i="7"/>
  <c r="B281" i="7"/>
  <c r="C281" i="7" s="1"/>
  <c r="B38" i="7"/>
  <c r="C38" i="7" s="1"/>
  <c r="C241" i="7"/>
  <c r="C240" i="7"/>
  <c r="B239" i="7"/>
  <c r="C239" i="7" s="1"/>
  <c r="C236" i="7"/>
  <c r="C235" i="7"/>
  <c r="B234" i="7"/>
  <c r="C234" i="7" s="1"/>
  <c r="C351" i="7"/>
  <c r="B33" i="7"/>
  <c r="C33" i="7" s="1"/>
  <c r="B32" i="7"/>
  <c r="C32" i="7" s="1"/>
  <c r="C327" i="7"/>
  <c r="C326" i="7"/>
  <c r="C325" i="7"/>
  <c r="B324" i="7"/>
  <c r="C324" i="7" s="1"/>
  <c r="C321" i="7"/>
  <c r="C320" i="7"/>
  <c r="C319" i="7"/>
  <c r="B318" i="7"/>
  <c r="C318" i="7" s="1"/>
  <c r="C296" i="7"/>
  <c r="C295" i="7"/>
  <c r="C294" i="7"/>
  <c r="B293" i="7"/>
  <c r="C293" i="7" s="1"/>
  <c r="C290" i="7"/>
  <c r="C289" i="7"/>
  <c r="C288" i="7"/>
  <c r="B287" i="7"/>
  <c r="C287" i="7" s="1"/>
  <c r="B43" i="7"/>
  <c r="C43" i="7" s="1"/>
  <c r="B42" i="7"/>
  <c r="C42" i="7" s="1"/>
  <c r="B50" i="7"/>
  <c r="C50" i="7" s="1"/>
  <c r="B48" i="7"/>
  <c r="C48" i="7" s="1"/>
  <c r="B49" i="7"/>
  <c r="C49" i="7" s="1"/>
  <c r="B305" i="7"/>
  <c r="C305" i="7" s="1"/>
  <c r="C308" i="7"/>
  <c r="C307" i="7"/>
  <c r="C306" i="7"/>
  <c r="B47" i="7"/>
  <c r="C47" i="7" s="1"/>
  <c r="C486" i="7"/>
  <c r="C485" i="7"/>
  <c r="C484" i="7"/>
  <c r="C483" i="7"/>
  <c r="B482" i="7"/>
  <c r="C482" i="7" s="1"/>
  <c r="B79" i="7"/>
  <c r="C78" i="7" s="1"/>
  <c r="B78" i="7"/>
  <c r="C77" i="7" s="1"/>
  <c r="C472" i="7"/>
  <c r="C471" i="7"/>
  <c r="C470" i="7"/>
  <c r="B469" i="7"/>
  <c r="C469" i="7" s="1"/>
  <c r="C458" i="7"/>
  <c r="C457" i="7"/>
  <c r="C456" i="7"/>
  <c r="C455" i="7"/>
  <c r="B454" i="7"/>
  <c r="C454" i="7" s="1"/>
  <c r="B76" i="7"/>
  <c r="C75" i="7" s="1"/>
  <c r="B174" i="7"/>
  <c r="C174" i="7" s="1"/>
  <c r="E11" i="1"/>
  <c r="E9" i="1"/>
  <c r="E10" i="1"/>
  <c r="E8" i="1"/>
  <c r="D7" i="1"/>
  <c r="E6" i="1"/>
  <c r="E3" i="1"/>
  <c r="D12" i="1"/>
  <c r="E12" i="1" s="1"/>
  <c r="D11" i="1"/>
  <c r="D10" i="1"/>
  <c r="D9" i="1"/>
  <c r="D8" i="1"/>
  <c r="D5" i="1"/>
  <c r="E5" i="1" s="1"/>
  <c r="D4" i="1"/>
  <c r="E4" i="1" s="1"/>
  <c r="D3" i="1"/>
  <c r="C2" i="1"/>
  <c r="C13" i="1"/>
  <c r="E13" i="1" s="1"/>
  <c r="C1" i="1"/>
  <c r="E1" i="1" s="1"/>
  <c r="E41" i="4"/>
  <c r="F16" i="2"/>
  <c r="E7" i="12"/>
  <c r="F5" i="11"/>
  <c r="D21" i="1"/>
  <c r="E21" i="1" s="1"/>
  <c r="B40" i="7"/>
  <c r="C40" i="7" s="1"/>
  <c r="B39" i="7"/>
  <c r="C39" i="7" s="1"/>
  <c r="B75" i="7"/>
  <c r="C74" i="7" s="1"/>
  <c r="C278" i="7"/>
  <c r="C277" i="7"/>
  <c r="B276" i="7"/>
  <c r="C276" i="7" s="1"/>
  <c r="C273" i="7"/>
  <c r="C272" i="7"/>
  <c r="B271" i="7"/>
  <c r="C271" i="7" s="1"/>
  <c r="C450" i="7"/>
  <c r="C449" i="7"/>
  <c r="B448" i="7"/>
  <c r="C448" i="7" s="1"/>
  <c r="B16" i="6"/>
  <c r="D16" i="6" s="1"/>
  <c r="D47" i="1"/>
  <c r="E47" i="1" s="1"/>
  <c r="D48" i="1"/>
  <c r="E48" i="1" s="1"/>
  <c r="E45" i="1"/>
  <c r="C46" i="1"/>
  <c r="E46" i="1" s="1"/>
  <c r="E9" i="12"/>
  <c r="E13" i="12"/>
  <c r="E14" i="12"/>
  <c r="C225" i="7"/>
  <c r="C224" i="7"/>
  <c r="C223" i="7"/>
  <c r="C222" i="7"/>
  <c r="B221" i="7"/>
  <c r="C221" i="7" s="1"/>
  <c r="C218" i="7"/>
  <c r="C217" i="7"/>
  <c r="C216" i="7"/>
  <c r="C215" i="7"/>
  <c r="B214" i="7"/>
  <c r="C214" i="7" s="1"/>
  <c r="C211" i="7"/>
  <c r="C210" i="7"/>
  <c r="C209" i="7"/>
  <c r="C208" i="7"/>
  <c r="B207" i="7"/>
  <c r="C207" i="7" s="1"/>
  <c r="C204" i="7"/>
  <c r="C203" i="7"/>
  <c r="C202" i="7"/>
  <c r="C201" i="7"/>
  <c r="B200" i="7"/>
  <c r="C200" i="7" s="1"/>
  <c r="C197" i="7"/>
  <c r="C196" i="7"/>
  <c r="C195" i="7"/>
  <c r="C194" i="7"/>
  <c r="B193" i="7"/>
  <c r="C193" i="7" s="1"/>
  <c r="C190" i="7"/>
  <c r="C189" i="7"/>
  <c r="C188" i="7"/>
  <c r="C187" i="7"/>
  <c r="B186" i="7"/>
  <c r="C186" i="7" s="1"/>
  <c r="B23" i="7"/>
  <c r="C23" i="7" s="1"/>
  <c r="B24" i="7"/>
  <c r="C24" i="7" s="1"/>
  <c r="B27" i="7"/>
  <c r="C27" i="7" s="1"/>
  <c r="B28" i="7"/>
  <c r="C28" i="7" s="1"/>
  <c r="B29" i="7"/>
  <c r="C29" i="7" s="1"/>
  <c r="B30" i="7"/>
  <c r="C30" i="7" s="1"/>
  <c r="D121" i="6"/>
  <c r="D120" i="6"/>
  <c r="D119" i="6"/>
  <c r="D118" i="6"/>
  <c r="D117" i="6"/>
  <c r="D116" i="6"/>
  <c r="D115" i="6"/>
  <c r="D114" i="6"/>
  <c r="D113" i="6"/>
  <c r="F8" i="13"/>
  <c r="F9" i="13"/>
  <c r="F10" i="13"/>
  <c r="F11" i="13"/>
  <c r="F12" i="13"/>
  <c r="F13" i="13"/>
  <c r="F14" i="13"/>
  <c r="F15" i="13"/>
  <c r="F16" i="13"/>
  <c r="F17" i="13"/>
  <c r="F18" i="13"/>
  <c r="F19" i="13"/>
  <c r="F20" i="13"/>
  <c r="F21" i="13"/>
  <c r="F7" i="13"/>
  <c r="F6" i="13"/>
  <c r="F6" i="15"/>
  <c r="F7" i="15"/>
  <c r="F8" i="15"/>
  <c r="F9" i="15"/>
  <c r="F10" i="15"/>
  <c r="F11" i="15"/>
  <c r="F12" i="15"/>
  <c r="F5" i="15"/>
  <c r="F4" i="15"/>
  <c r="F6" i="14"/>
  <c r="F7" i="14"/>
  <c r="F8" i="14"/>
  <c r="F9" i="14"/>
  <c r="F10" i="14"/>
  <c r="F11" i="14"/>
  <c r="F12" i="14"/>
  <c r="F5" i="14"/>
  <c r="F4" i="14"/>
  <c r="D128" i="6"/>
  <c r="D127" i="6"/>
  <c r="D126" i="6"/>
  <c r="D110" i="6"/>
  <c r="D109" i="6"/>
  <c r="D86" i="6"/>
  <c r="D85" i="6"/>
  <c r="D84" i="6"/>
  <c r="D83" i="6"/>
  <c r="D82" i="6"/>
  <c r="D81" i="6"/>
  <c r="D80" i="6"/>
  <c r="D73" i="6"/>
  <c r="D72" i="6"/>
  <c r="D71" i="6"/>
  <c r="D70" i="6"/>
  <c r="D69" i="6"/>
  <c r="D68" i="6"/>
  <c r="D67" i="6"/>
  <c r="D108" i="6"/>
  <c r="D107" i="6"/>
  <c r="D106" i="6"/>
  <c r="D105" i="6"/>
  <c r="D104" i="6"/>
  <c r="D103" i="6"/>
  <c r="D102" i="6"/>
  <c r="D101" i="6"/>
  <c r="D100" i="6"/>
  <c r="D94" i="6"/>
  <c r="D93" i="6"/>
  <c r="D92" i="6"/>
  <c r="F12" i="3"/>
  <c r="E38" i="4"/>
  <c r="E39" i="4"/>
  <c r="F39" i="4" s="1"/>
  <c r="E37" i="4"/>
  <c r="F34" i="2"/>
  <c r="G34" i="2" s="1"/>
  <c r="F39" i="2"/>
  <c r="G39" i="2" s="1"/>
  <c r="F36" i="2"/>
  <c r="G36" i="2" s="1"/>
  <c r="F29" i="2"/>
  <c r="G29" i="2" s="1"/>
  <c r="F23" i="2"/>
  <c r="G23" i="2" s="1"/>
  <c r="F12" i="11"/>
  <c r="G12" i="11" s="1"/>
  <c r="F11" i="11"/>
  <c r="G11" i="11" s="1"/>
  <c r="F27" i="2"/>
  <c r="G27" i="2" s="1"/>
  <c r="F26" i="2"/>
  <c r="G26" i="2" s="1"/>
  <c r="B85" i="7"/>
  <c r="C84" i="7" s="1"/>
  <c r="D30" i="6"/>
  <c r="B54" i="7"/>
  <c r="C54" i="7" s="1"/>
  <c r="B53" i="7"/>
  <c r="C53" i="7" s="1"/>
  <c r="D95" i="6"/>
  <c r="D91" i="6"/>
  <c r="D90" i="6"/>
  <c r="C350" i="7"/>
  <c r="C349" i="7"/>
  <c r="B348" i="7"/>
  <c r="C348" i="7" s="1"/>
  <c r="C345" i="7"/>
  <c r="C344" i="7"/>
  <c r="C343" i="7"/>
  <c r="B342" i="7"/>
  <c r="C342"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F11" i="2"/>
  <c r="G11" i="2" s="1"/>
  <c r="F12" i="2"/>
  <c r="G12" i="2" s="1"/>
  <c r="F13" i="2"/>
  <c r="F14" i="2"/>
  <c r="G14" i="2" s="1"/>
  <c r="F15" i="2"/>
  <c r="F17" i="2"/>
  <c r="G17" i="2" s="1"/>
  <c r="F18" i="2"/>
  <c r="G18" i="2" s="1"/>
  <c r="F19" i="2"/>
  <c r="G19" i="2" s="1"/>
  <c r="F20" i="2"/>
  <c r="G20" i="2" s="1"/>
  <c r="F21" i="2"/>
  <c r="G21" i="2" s="1"/>
  <c r="F22" i="2"/>
  <c r="G22" i="2" s="1"/>
  <c r="F24" i="2"/>
  <c r="G24" i="2" s="1"/>
  <c r="F25" i="2"/>
  <c r="F28" i="2"/>
  <c r="F30" i="2"/>
  <c r="G30" i="2" s="1"/>
  <c r="F31" i="2"/>
  <c r="G31" i="2" s="1"/>
  <c r="F32" i="2"/>
  <c r="G32" i="2" s="1"/>
  <c r="F33" i="2"/>
  <c r="G33" i="2" s="1"/>
  <c r="F35" i="2"/>
  <c r="G35" i="2" s="1"/>
  <c r="F37" i="2"/>
  <c r="G37" i="2" s="1"/>
  <c r="F38" i="2"/>
  <c r="G38" i="2" s="1"/>
  <c r="F40" i="2"/>
  <c r="G40" i="2" s="1"/>
  <c r="F41" i="2"/>
  <c r="F42" i="2"/>
  <c r="G42" i="2" s="1"/>
  <c r="F43" i="2"/>
  <c r="G43" i="2" s="1"/>
  <c r="F44" i="2"/>
  <c r="G44" i="2" s="1"/>
  <c r="F10" i="2"/>
  <c r="D30" i="1"/>
  <c r="E30" i="1" s="1"/>
  <c r="C27" i="1"/>
  <c r="E27" i="1" s="1"/>
  <c r="D31" i="1"/>
  <c r="E31" i="1" s="1"/>
  <c r="D28" i="1"/>
  <c r="E28" i="1" s="1"/>
  <c r="D29" i="1"/>
  <c r="E29" i="1" s="1"/>
  <c r="E19" i="5"/>
  <c r="E2" i="5"/>
  <c r="E27" i="5"/>
  <c r="E17" i="5"/>
  <c r="E20" i="5"/>
  <c r="E4" i="5"/>
  <c r="D130" i="6"/>
  <c r="F4" i="11"/>
  <c r="F6" i="10"/>
  <c r="F5" i="8"/>
  <c r="F3" i="10"/>
  <c r="E46" i="4"/>
  <c r="E8" i="4"/>
  <c r="E23" i="4"/>
  <c r="F9" i="2"/>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46" i="2"/>
  <c r="E1" i="4"/>
  <c r="F1" i="2"/>
  <c r="F8" i="2"/>
  <c r="F3" i="2"/>
  <c r="F2" i="2"/>
  <c r="E45" i="4"/>
  <c r="E7" i="4"/>
  <c r="E22" i="4"/>
  <c r="E20" i="4"/>
  <c r="E43" i="4"/>
  <c r="F43" i="4"/>
  <c r="E4" i="4"/>
  <c r="E5" i="4"/>
  <c r="E2" i="4"/>
  <c r="D3" i="6"/>
  <c r="D2" i="6"/>
  <c r="C1" i="7"/>
  <c r="C3" i="7"/>
  <c r="C85" i="7"/>
  <c r="C65" i="7"/>
  <c r="C6" i="7"/>
  <c r="C5" i="7"/>
  <c r="C31" i="7"/>
  <c r="C231" i="7"/>
  <c r="C230" i="7"/>
  <c r="C229" i="7"/>
  <c r="C520" i="7"/>
  <c r="C519" i="7"/>
  <c r="C518" i="7"/>
  <c r="C514" i="7"/>
  <c r="C513" i="7"/>
  <c r="C512" i="7"/>
  <c r="C369" i="7"/>
  <c r="C368" i="7"/>
  <c r="C367" i="7"/>
  <c r="C357" i="7"/>
  <c r="C356" i="7"/>
  <c r="C355" i="7"/>
  <c r="C492" i="7"/>
  <c r="C491" i="7"/>
  <c r="C490" i="7"/>
  <c r="C339" i="7"/>
  <c r="C338" i="7"/>
  <c r="C337" i="7"/>
  <c r="C333" i="7"/>
  <c r="C332" i="7"/>
  <c r="C331" i="7"/>
  <c r="C302" i="7"/>
  <c r="C301" i="7"/>
  <c r="C300" i="7"/>
  <c r="C527" i="7"/>
  <c r="C526" i="7"/>
  <c r="C525" i="7"/>
  <c r="C524" i="7"/>
  <c r="C479" i="7"/>
  <c r="C478" i="7"/>
  <c r="C477" i="7"/>
  <c r="C476" i="7"/>
  <c r="C507" i="7"/>
  <c r="C506" i="7"/>
  <c r="C505" i="7"/>
  <c r="C504" i="7"/>
  <c r="C499" i="7"/>
  <c r="C498" i="7"/>
  <c r="C497" i="7"/>
  <c r="C496" i="7"/>
  <c r="C383" i="7"/>
  <c r="C382" i="7"/>
  <c r="C381" i="7"/>
  <c r="C380" i="7"/>
  <c r="C407" i="7"/>
  <c r="C406" i="7"/>
  <c r="C405" i="7"/>
  <c r="C404" i="7"/>
  <c r="C400" i="7"/>
  <c r="C399" i="7"/>
  <c r="C398" i="7"/>
  <c r="C397" i="7"/>
  <c r="C393" i="7"/>
  <c r="C392" i="7"/>
  <c r="C391" i="7"/>
  <c r="C390" i="7"/>
  <c r="C364" i="7"/>
  <c r="C363" i="7"/>
  <c r="C362" i="7"/>
  <c r="C361" i="7"/>
  <c r="C376" i="7"/>
  <c r="C375" i="7"/>
  <c r="C374" i="7"/>
  <c r="C373" i="7"/>
  <c r="C315" i="7"/>
  <c r="C314" i="7"/>
  <c r="C313" i="7"/>
  <c r="C312" i="7"/>
  <c r="C268" i="7"/>
  <c r="C267" i="7"/>
  <c r="C266" i="7"/>
  <c r="C466" i="7"/>
  <c r="C465" i="7"/>
  <c r="C464" i="7"/>
  <c r="C463" i="7"/>
  <c r="B57" i="7"/>
  <c r="C57" i="7" s="1"/>
  <c r="C168" i="7"/>
  <c r="C162" i="7"/>
  <c r="C155" i="7"/>
  <c r="C149" i="7"/>
  <c r="C143" i="7"/>
  <c r="C137" i="7"/>
  <c r="C131" i="7"/>
  <c r="C125" i="7"/>
  <c r="C119" i="7"/>
  <c r="C113" i="7"/>
  <c r="C107" i="7"/>
  <c r="C101" i="7"/>
  <c r="C95" i="7"/>
  <c r="C261" i="7"/>
  <c r="C260" i="7"/>
  <c r="C259" i="7"/>
  <c r="C255" i="7"/>
  <c r="C254" i="7"/>
  <c r="C253" i="7"/>
  <c r="C252" i="7"/>
  <c r="C247" i="7"/>
  <c r="C246" i="7"/>
  <c r="C245" i="7"/>
  <c r="C413" i="7"/>
  <c r="C412" i="7"/>
  <c r="C411" i="7"/>
  <c r="C183" i="7"/>
  <c r="C182" i="7"/>
  <c r="C181" i="7"/>
  <c r="C177" i="7"/>
  <c r="C176" i="7"/>
  <c r="C175" i="7"/>
  <c r="C171" i="7"/>
  <c r="C170" i="7"/>
  <c r="C169" i="7"/>
  <c r="C165" i="7"/>
  <c r="C164" i="7"/>
  <c r="C163" i="7"/>
  <c r="C158" i="7"/>
  <c r="C157" i="7"/>
  <c r="C156" i="7"/>
  <c r="C152" i="7"/>
  <c r="C151" i="7"/>
  <c r="C150" i="7"/>
  <c r="C146" i="7"/>
  <c r="C145" i="7"/>
  <c r="C144" i="7"/>
  <c r="C140" i="7"/>
  <c r="C139" i="7"/>
  <c r="C138" i="7"/>
  <c r="C134" i="7"/>
  <c r="C133" i="7"/>
  <c r="C132" i="7"/>
  <c r="C128" i="7"/>
  <c r="C127" i="7"/>
  <c r="C126" i="7"/>
  <c r="C122" i="7"/>
  <c r="C121" i="7"/>
  <c r="C120" i="7"/>
  <c r="C116" i="7"/>
  <c r="C115" i="7"/>
  <c r="C114" i="7"/>
  <c r="C110" i="7"/>
  <c r="C109" i="7"/>
  <c r="C108" i="7"/>
  <c r="C104" i="7"/>
  <c r="C103" i="7"/>
  <c r="C102" i="7"/>
  <c r="C97" i="7"/>
  <c r="C98" i="7"/>
  <c r="C96" i="7"/>
  <c r="C91" i="7"/>
  <c r="C92" i="7"/>
  <c r="C90" i="7"/>
  <c r="C89" i="7"/>
  <c r="C8" i="7"/>
  <c r="B523" i="7"/>
  <c r="C523" i="7" s="1"/>
  <c r="B475" i="7"/>
  <c r="C475" i="7" s="1"/>
  <c r="B517" i="7"/>
  <c r="C517" i="7" s="1"/>
  <c r="B511" i="7"/>
  <c r="C511" i="7" s="1"/>
  <c r="B503" i="7"/>
  <c r="C503" i="7" s="1"/>
  <c r="B495" i="7"/>
  <c r="C495" i="7" s="1"/>
  <c r="B379" i="7"/>
  <c r="C379" i="7" s="1"/>
  <c r="B403" i="7"/>
  <c r="C403" i="7" s="1"/>
  <c r="B396" i="7"/>
  <c r="C396" i="7" s="1"/>
  <c r="B389" i="7"/>
  <c r="C389" i="7" s="1"/>
  <c r="B360" i="7"/>
  <c r="C360" i="7" s="1"/>
  <c r="B354" i="7"/>
  <c r="C354" i="7" s="1"/>
  <c r="B372" i="7"/>
  <c r="C372" i="7" s="1"/>
  <c r="B489" i="7"/>
  <c r="C489" i="7" s="1"/>
  <c r="B336" i="7"/>
  <c r="C336" i="7" s="1"/>
  <c r="B330" i="7"/>
  <c r="C330" i="7" s="1"/>
  <c r="B311" i="7"/>
  <c r="C311" i="7" s="1"/>
  <c r="B299" i="7"/>
  <c r="C299" i="7" s="1"/>
  <c r="B265" i="7"/>
  <c r="C265" i="7" s="1"/>
  <c r="B462" i="7"/>
  <c r="C462" i="7" s="1"/>
  <c r="B258" i="7"/>
  <c r="C258" i="7" s="1"/>
  <c r="B251" i="7"/>
  <c r="C251" i="7" s="1"/>
  <c r="B244" i="7"/>
  <c r="C244" i="7" s="1"/>
  <c r="B410" i="7"/>
  <c r="C410" i="7" s="1"/>
  <c r="B180" i="7"/>
  <c r="C180" i="7" s="1"/>
  <c r="C18" i="7"/>
  <c r="C19" i="7"/>
  <c r="C20" i="7"/>
  <c r="B21" i="7"/>
  <c r="C21" i="7" s="1"/>
  <c r="B22" i="7"/>
  <c r="C22" i="7" s="1"/>
  <c r="B63" i="7"/>
  <c r="C63" i="7" s="1"/>
  <c r="B34" i="7"/>
  <c r="C34" i="7" s="1"/>
  <c r="B35" i="7"/>
  <c r="C35" i="7" s="1"/>
  <c r="B36" i="7"/>
  <c r="C36" i="7" s="1"/>
  <c r="B77" i="7"/>
  <c r="C76" i="7" s="1"/>
  <c r="B37" i="7"/>
  <c r="C37" i="7" s="1"/>
  <c r="B41" i="7"/>
  <c r="C41" i="7" s="1"/>
  <c r="B44" i="7"/>
  <c r="C44" i="7" s="1"/>
  <c r="B51" i="7"/>
  <c r="C51" i="7" s="1"/>
  <c r="B52" i="7"/>
  <c r="C52" i="7" s="1"/>
  <c r="B80" i="7"/>
  <c r="C79" i="7" s="1"/>
  <c r="B58" i="7"/>
  <c r="C58" i="7" s="1"/>
  <c r="B55" i="7"/>
  <c r="C55" i="7" s="1"/>
  <c r="B56" i="7"/>
  <c r="C56" i="7" s="1"/>
  <c r="B60" i="7"/>
  <c r="C60" i="7" s="1"/>
  <c r="B61" i="7"/>
  <c r="C61" i="7" s="1"/>
  <c r="B62" i="7"/>
  <c r="C62" i="7" s="1"/>
  <c r="B59" i="7"/>
  <c r="C59" i="7" s="1"/>
  <c r="B81" i="7"/>
  <c r="C80" i="7" s="1"/>
  <c r="B74" i="7"/>
  <c r="C73" i="7" s="1"/>
  <c r="B83" i="7"/>
  <c r="C82" i="7" s="1"/>
  <c r="B82" i="7"/>
  <c r="C81" i="7" s="1"/>
  <c r="B84" i="7"/>
  <c r="C83" i="7" s="1"/>
  <c r="C7" i="7"/>
  <c r="D24" i="6"/>
  <c r="D23" i="6"/>
  <c r="D124" i="6"/>
  <c r="D98" i="6"/>
  <c r="D78"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29" i="6"/>
  <c r="D125" i="6"/>
  <c r="D111" i="6"/>
  <c r="D99" i="6"/>
  <c r="D87" i="6"/>
  <c r="D79" i="6"/>
  <c r="D74"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G28" i="2"/>
  <c r="G13" i="2"/>
  <c r="G15" i="2"/>
  <c r="G41" i="2"/>
  <c r="G25" i="2"/>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<sst xmlns="http://schemas.openxmlformats.org/spreadsheetml/2006/main" count="1605" uniqueCount="807">
  <si>
    <t>Connection</t>
  </si>
  <si>
    <t>Named Credential</t>
  </si>
  <si>
    <t>Direction</t>
  </si>
  <si>
    <t>Mapping</t>
  </si>
  <si>
    <t>Fields Mapper</t>
  </si>
  <si>
    <t>Field Mapping</t>
  </si>
  <si>
    <t>Job</t>
  </si>
  <si>
    <t>Job Builder</t>
  </si>
  <si>
    <t>Job Execution</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</si>
  <si>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</si>
  <si>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</si>
  <si>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</si>
  <si>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</si>
  <si>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</si>
  <si>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</si>
  <si>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</si>
  <si>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</si>
  <si>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</si>
  <si>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</si>
  <si>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</si>
  <si>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</si>
  <si>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</si>
  <si>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</si>
  <si>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</si>
  <si>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</si>
  <si>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</si>
  <si>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</si>
  <si>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</si>
  <si>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</si>
  <si>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</si>
  <si>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</si>
  <si>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</si>
  <si>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</si>
  <si>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</si>
  <si>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Default "false". If checked, the default assignment rule in the Target will be used.</t>
  </si>
  <si>
    <t>Bypass Duplicate Rule Alerts?</t>
  </si>
  <si>
    <t>Disable Feed Tracking?</t>
  </si>
  <si>
    <t>Success Message</t>
  </si>
  <si>
    <t>Failure Message</t>
  </si>
  <si>
    <t>Source Connection Name</t>
  </si>
  <si>
    <t>Target Connection Name</t>
  </si>
  <si>
    <t>A formula field that shows the name of the target connection</t>
  </si>
  <si>
    <t>N</t>
  </si>
  <si>
    <t>The Action taken in the execution.</t>
  </si>
  <si>
    <t>A lookup field references to the Job Execution if it was kicked off from a Job.</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</si>
  <si>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</si>
  <si>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</si>
  <si>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</si>
  <si>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</si>
  <si>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</si>
  <si>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</si>
  <si>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</si>
  <si>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</si>
  <si>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</si>
  <si>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</si>
  <si>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</si>
  <si>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</si>
  <si>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</si>
  <si>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</si>
  <si>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</si>
  <si>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</si>
  <si>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</si>
  <si>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</si>
  <si>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</si>
  <si>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</si>
  <si>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</si>
  <si>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</si>
  <si>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</si>
  <si>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</si>
  <si>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</si>
  <si>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</si>
  <si>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</si>
  <si>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</si>
  <si>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</si>
  <si>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</si>
  <si>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</si>
  <si>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</si>
  <si>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</si>
  <si>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</si>
  <si>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</si>
  <si>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</si>
  <si>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</si>
  <si>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</si>
  <si>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</si>
  <si>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</si>
  <si>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</si>
  <si>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</si>
  <si>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</si>
  <si>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</si>
  <si>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</si>
  <si>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</si>
  <si>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</si>
  <si>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</si>
  <si>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</si>
  <si>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</si>
  <si>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</si>
  <si>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</si>
  <si>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</si>
  <si>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</si>
  <si>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</si>
  <si>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</si>
  <si>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</si>
  <si>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</si>
  <si>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</si>
  <si>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</si>
  <si>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</si>
  <si>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ADDMONTHS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</si>
  <si>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</si>
  <si>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ADDDAYS</t>
  </si>
  <si>
    <t xml:space="preserve">Returns the date that is the indicated number of days before or after a specified date. </t>
  </si>
  <si>
    <t>DATE</t>
  </si>
  <si>
    <t>DATEVALUE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</si>
  <si>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</si>
  <si>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</si>
  <si>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</si>
  <si>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</si>
  <si>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</si>
  <si>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</si>
  <si>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</si>
  <si>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</si>
  <si>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BLANKVALUE</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</si>
  <si>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</si>
  <si>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</si>
  <si>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</si>
  <si>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ISBLANK</t>
  </si>
  <si>
    <t>Determines if an expression has a value and returns TRUE if it does not. If it contains a value, this function returns FALSE.</t>
  </si>
  <si>
    <t>ISNUMBER</t>
  </si>
  <si>
    <t>Determines if a text value is a number and returns TRUE if it is. Otherwise, it returns FALSE.</t>
  </si>
  <si>
    <t>NOT</t>
  </si>
  <si>
    <t>Returns FALSE for TRUE and TRUE for FALSE.</t>
  </si>
  <si>
    <t>BEGINS</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</si>
  <si>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</si>
  <si>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</si>
  <si>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</si>
  <si>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</si>
  <si>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</si>
  <si>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</si>
  <si>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</si>
  <si>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LOWER</t>
  </si>
  <si>
    <t xml:space="preserve">Converts all letters in the specified text string to lowercase. Any characters that are not letters are unaffected by this function. </t>
  </si>
  <si>
    <t>RIGHT</t>
  </si>
  <si>
    <t>Returns the specified number of characters from the end of a text string.</t>
  </si>
  <si>
    <t>SUBSTITUDE</t>
  </si>
  <si>
    <t>Substitutes new text for old text in a text string.</t>
  </si>
  <si>
    <t>TEXT</t>
  </si>
  <si>
    <t xml:space="preserve">Converts a percent, number, date, date/time, or currency type field into text anywhere formulas are used, equals to String.valueOf in APEX. </t>
  </si>
  <si>
    <t>TRIM</t>
  </si>
  <si>
    <t>Removes the spaces and tabs from the beginning and end of a text string.</t>
  </si>
  <si>
    <t>UPPER</t>
  </si>
  <si>
    <t xml:space="preserve">Converts all letters in the specified text string to uppercase. Any characters that are not letters are unaffected by this function. </t>
  </si>
  <si>
    <t>VALUE</t>
  </si>
  <si>
    <t>Converts a text string to a number.</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</si>
  <si>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</si>
  <si>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</si>
  <si>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</si>
  <si>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</si>
  <si>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</si>
  <si>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</si>
  <si>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</si>
  <si>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</si>
  <si>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</si>
  <si>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</si>
  <si>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(Greater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</si>
  <si>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</si>
  <si>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</si>
  <si>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</si>
  <si>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</si>
  <si>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</si>
  <si>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</si>
  <si>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</si>
  <si>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</si>
  <si>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</si>
  <si>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</si>
  <si>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</si>
  <si>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</si>
  <si>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</si>
  <si>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</si>
  <si>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</si>
  <si>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</si>
  <si>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</si>
  <si>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</si>
  <si>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</si>
  <si>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</si>
  <si>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</si>
  <si>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</si>
  <si>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</si>
  <si>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</si>
  <si>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</si>
  <si>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</si>
  <si>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</si>
  <si>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</si>
  <si>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</si>
  <si>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</si>
  <si>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</si>
  <si>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</si>
  <si>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</si>
  <si>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</si>
  <si>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</si>
  <si>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</si>
  <si>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</si>
  <si>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</si>
  <si>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</si>
  <si>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</si>
  <si>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r>
      <t>This function is case-sensitive so be sure your </t>
    </r>
    <r>
      <rPr>
        <i/>
        <sz val="10"/>
        <color rgb="FF000000"/>
        <rFont val="Times New Roman"/>
        <family val="1"/>
      </rPr>
      <t>compare_text</t>
    </r>
    <r>
      <rPr>
        <sz val="10"/>
        <color rgb="FF000000"/>
        <rFont val="Times New Roman"/>
        <family val="1"/>
      </rPr>
      <t> value has the correct capitalization.</t>
    </r>
  </si>
  <si>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</si>
  <si>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</si>
  <si>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</si>
  <si>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</si>
  <si>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</si>
  <si>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</si>
  <si>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r>
      <t>&lt;span class='formula'&gt;CONTAINS(</t>
    </r>
    <r>
      <rPr>
        <i/>
        <sz val="10"/>
        <color rgb="FF333333"/>
        <rFont val="Courier New"/>
        <family val="1"/>
      </rPr>
      <t>text</t>
    </r>
    <r>
      <rPr>
        <sz val="10"/>
        <color rgb="FF333333"/>
        <rFont val="Courier New"/>
        <family val="1"/>
      </rPr>
      <t>, </t>
    </r>
    <r>
      <rPr>
        <i/>
        <sz val="10"/>
        <color rgb="FF333333"/>
        <rFont val="Courier New"/>
        <family val="1"/>
      </rPr>
      <t>compare_text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</si>
  <si>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</si>
  <si>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</si>
  <si>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&lt;span class='formula'&gt;DAYSBETWEEN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</si>
  <si>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</si>
  <si>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Description:</t>
    </r>
    <r>
      <rPr>
        <sz val="10"/>
        <color rgb="FF000000"/>
        <rFont val="Times New Roman"/>
        <family val="1"/>
      </rPr>
      <t>​​</t>
    </r>
  </si>
  <si>
    <r>
      <t>&lt;span class='formula'&gt;LEFT(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</si>
  <si>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whose length you want returned.</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</si>
  <si>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</si>
  <si>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</si>
  <si>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</si>
  <si>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</si>
  <si>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</si>
  <si>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</si>
  <si>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</si>
  <si>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</si>
  <si>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</si>
  <si>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</si>
  <si>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</si>
  <si>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</si>
  <si>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</si>
  <si>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</si>
  <si>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</si>
  <si>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</si>
  <si>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</si>
  <si>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</si>
  <si>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</si>
  <si>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</si>
  <si>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</si>
  <si>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</si>
  <si>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</si>
  <si>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</si>
  <si>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</si>
  <si>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</si>
  <si>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</si>
  <si>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</si>
  <si>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</si>
  <si>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</si>
  <si>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</si>
  <si>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</si>
  <si>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</si>
  <si>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</si>
  <si>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</si>
  <si>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</si>
  <si>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</si>
  <si>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</si>
  <si>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</si>
  <si>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</si>
  <si>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</si>
  <si>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</si>
  <si>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</si>
  <si>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</si>
  <si>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</si>
  <si>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</si>
  <si>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</si>
  <si>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</si>
  <si>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</si>
  <si>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</si>
  <si>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</si>
  <si>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</si>
  <si>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</si>
  <si>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</si>
  <si>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</si>
  <si>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</si>
  <si>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</si>
  <si>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</si>
  <si>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</si>
  <si>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</si>
  <si>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</si>
  <si>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</si>
  <si>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</si>
  <si>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</si>
  <si>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</si>
  <si>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</si>
  <si>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</si>
  <si>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</si>
  <si>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</si>
  <si>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</si>
  <si>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</si>
  <si>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</si>
  <si>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</si>
  <si>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</si>
  <si>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</si>
  <si>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</si>
  <si>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</si>
  <si>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</si>
  <si>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</si>
  <si>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</si>
  <si>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</si>
  <si>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</si>
  <si>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</si>
  <si>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</si>
  <si>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</si>
  <si>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</si>
  <si>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</si>
  <si>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</si>
  <si>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[View Source Data] Page Size</t>
  </si>
  <si>
    <t>Batch Size</t>
  </si>
  <si>
    <t>pushtopics__ViewDataPageSize__c</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</si>
  <si>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</si>
  <si>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</si>
  <si>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</si>
  <si>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</si>
  <si>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</si>
  <si>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</si>
  <si>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</si>
  <si>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</si>
  <si>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</si>
  <si>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</si>
  <si>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</si>
  <si>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pushtopics__Job__c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</si>
  <si>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</si>
  <si>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</si>
  <si>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</si>
  <si>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</si>
  <si>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</si>
  <si>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</si>
  <si>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</si>
  <si>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</si>
  <si>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Retrieve Size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</si>
  <si>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</si>
  <si>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</si>
  <si>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</si>
  <si>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</si>
  <si>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</si>
  <si>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</si>
  <si>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</si>
  <si>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</si>
  <si>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</si>
  <si>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</si>
  <si>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</si>
  <si>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The Object's API name in the Target where the data will be synced to.</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</si>
  <si>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</si>
  <si>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</si>
  <si>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</si>
  <si>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</si>
  <si>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</si>
  <si>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</si>
  <si>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</si>
  <si>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</si>
  <si>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</si>
  <si>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</si>
  <si>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</si>
  <si>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</si>
  <si>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</si>
  <si>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</si>
  <si>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</si>
  <si>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</si>
  <si>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</si>
  <si>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</si>
  <si>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</si>
  <si>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</si>
  <si>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</si>
  <si>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</si>
  <si>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</si>
  <si>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</si>
  <si>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</si>
  <si>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</si>
  <si>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</si>
  <si>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</si>
  <si>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</si>
  <si>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</si>
  <si>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</si>
  <si>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Execution Name</t>
  </si>
  <si>
    <t>pushtopics__JobExecution__c</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</si>
  <si>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</si>
  <si>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</si>
  <si>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</si>
  <si>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</si>
  <si>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</si>
  <si>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</si>
  <si>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</si>
  <si>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</si>
  <si>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</si>
  <si>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</si>
  <si>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</si>
  <si>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</si>
  <si>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</si>
  <si>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</si>
  <si>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</si>
  <si>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</si>
  <si>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</si>
  <si>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</si>
  <si>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</si>
  <si>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</si>
  <si>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</si>
  <si>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</si>
  <si>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</si>
  <si>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</si>
  <si>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</si>
  <si>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Description of the Job.</t>
  </si>
  <si>
    <t>If defined, the message will be shown in the notification when the Job Execution fails. If undefined, a system default message will be displayed.</t>
  </si>
  <si>
    <t>If defined, the message will be shown in the notification when the Job Execution succeeds. If undefined, a system default message will be displayed.</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</si>
  <si>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</si>
  <si>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</si>
  <si>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</si>
  <si>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</si>
  <si>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Job API Name</t>
  </si>
  <si>
    <t>The API Name of a Job. It is a unique and external Id field, by default hidden from the page layout  and always defaulted to the Name field value.</t>
  </si>
  <si>
    <t>Job Name</t>
  </si>
  <si>
    <t>Direction of the job.</t>
  </si>
  <si>
    <t>Name of the Job.</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</si>
  <si>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</si>
  <si>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</si>
  <si>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</si>
  <si>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</si>
  <si>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</si>
  <si>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</si>
  <si>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</si>
  <si>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</si>
  <si>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</si>
  <si>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</si>
  <si>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</si>
  <si>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</si>
  <si>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</si>
  <si>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</si>
  <si>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</si>
  <si>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</si>
  <si>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</si>
  <si>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</si>
  <si>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</si>
  <si>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</si>
  <si>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</si>
  <si>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</si>
  <si>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</si>
  <si>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</si>
  <si>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</si>
  <si>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</si>
  <si>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</si>
  <si>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</si>
  <si>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</si>
  <si>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Job Execution Name</t>
  </si>
  <si>
    <t>Succeeded Executions</t>
  </si>
  <si>
    <t>Failed Executions</t>
  </si>
  <si>
    <t>Name of the Job Execution. It is auto-generated, where value is the concatenation of Job's Name and the time when the Job Execution is created.</t>
  </si>
  <si>
    <t>pushtopics__FailedExecutions__c</t>
  </si>
  <si>
    <t>pushtopics__SucceededExecutions__c</t>
  </si>
  <si>
    <t>Indicates whether the Job Execution was succeeded or not.</t>
  </si>
  <si>
    <t>Indicates whether the Job Execution is completed or still running in progress.</t>
  </si>
  <si>
    <t>Indicates whether the Job Execution was stopped or not.</t>
  </si>
  <si>
    <t>Master-detail relationship with the Job object.</t>
  </si>
  <si>
    <t>The time a Job Execution started.</t>
  </si>
  <si>
    <t>The time a Job Execution ended.</t>
  </si>
  <si>
    <t>The succeeceeded Mapping's Executions count associated with the Job Execution.</t>
  </si>
  <si>
    <t>The failed Mapping's Executions count associated with the Job Execution.</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</si>
  <si>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</si>
  <si>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</si>
  <si>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</si>
  <si>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</si>
  <si>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</si>
  <si>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</si>
  <si>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</si>
  <si>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</si>
  <si>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</si>
  <si>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</si>
  <si>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</si>
  <si>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</si>
  <si>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</si>
  <si>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</si>
  <si>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</si>
  <si>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</si>
  <si>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</si>
  <si>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</si>
  <si>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</si>
  <si>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</si>
  <si>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</si>
  <si>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</si>
  <si>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</si>
  <si>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</si>
  <si>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</si>
  <si>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</si>
  <si>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</si>
  <si>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</si>
  <si>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</si>
  <si>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</si>
  <si>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</si>
  <si>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</si>
  <si>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</si>
  <si>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</si>
  <si>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</si>
  <si>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</si>
  <si>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</si>
  <si>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</si>
  <si>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</si>
  <si>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</si>
  <si>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</si>
  <si>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</si>
  <si>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</si>
  <si>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</si>
  <si>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</si>
  <si>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</si>
  <si>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The size of the page (number of rows) that displays the source data under the tab [View Source Data].</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</si>
  <si>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</si>
  <si>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</si>
  <si>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</si>
  <si>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 xml:space="preserve">To disable Feed Tracking in the Target. It can only be checked when the Target is an integration type of Connection. Default is "false". </t>
  </si>
  <si>
    <t>Default is "false". If checked and the calculated value is null, the target field will not be updated.</t>
  </si>
  <si>
    <t xml:space="preserve">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t>
  </si>
  <si>
    <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</si>
  <si>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</si>
  <si>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</si>
  <si>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</si>
  <si>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</si>
  <si>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</si>
  <si>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</si>
  <si>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</si>
  <si>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</si>
  <si>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</si>
  <si>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pushtopics__LastExecutionTime__c</t>
  </si>
  <si>
    <t>pushtopics__NotifyEmailAddresses__c</t>
  </si>
  <si>
    <t>pushtopics__NotifyWhenExecutionCompletes__c</t>
  </si>
  <si>
    <t>Last Execution Time</t>
  </si>
  <si>
    <t>Retrieve Modified Since Last Execution</t>
  </si>
  <si>
    <t>pushtopics__RetrieveModifiedSinceLastExecution__c</t>
  </si>
  <si>
    <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t>
  </si>
  <si>
    <t>If checked,  DSP will retrieve source data only updated later than the Last Execution Time in addition to the criteria defined in the Retrieve Parameters during execution.</t>
  </si>
  <si>
    <t>&lt;tr&gt;&lt;td&gt;Failure Message&lt;/td&gt;&lt;td class='slds-truncate'&gt;pushtopics__FailureMessage__c&lt;/td&gt;&lt;td&gt;N&lt;/td&gt;&lt;td&gt;If defined, the message will be shown in the notification when the Job Execution fails. If undefined, a system default message will be displayed.&lt;/td&gt;&lt;/tr&gt;</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</si>
  <si>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</si>
  <si>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</si>
  <si>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&lt;tr&gt;&lt;td&gt;Success Message&lt;/td&gt;&lt;td class='slds-truncate'&gt;pushtopics__SuccessMessage__c&lt;/td&gt;&lt;td&gt;N&lt;/td&gt;&lt;td&gt;If defined, the message will be shown in the notification when the Job Execution succeeds. If undefined, a system default message will be displayed.&lt;/td&gt;&lt;/tr&gt;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</si>
  <si>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</si>
  <si>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</si>
  <si>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</si>
  <si>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</si>
  <si>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</si>
  <si>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</si>
  <si>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</si>
  <si>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</si>
  <si>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</si>
  <si>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</si>
  <si>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</si>
  <si>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</si>
  <si>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</si>
  <si>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</si>
  <si>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</si>
  <si>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</si>
  <si>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</si>
  <si>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</si>
  <si>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</si>
  <si>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</si>
  <si>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</si>
  <si>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</si>
  <si>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</si>
  <si>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</si>
  <si>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</si>
  <si>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</si>
  <si>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</si>
  <si>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</si>
  <si>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</si>
  <si>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</si>
  <si>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Defines which year the schdule job ends.</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</si>
  <si>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</si>
  <si>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</si>
  <si>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</si>
  <si>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</si>
  <si>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</si>
  <si>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</si>
  <si>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</si>
  <si>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</si>
  <si>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</si>
  <si>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</si>
  <si>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</si>
  <si>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</si>
  <si>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</si>
  <si>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</si>
  <si>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</si>
  <si>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</si>
  <si>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pushtopics__ScheduleJobID__c</t>
  </si>
  <si>
    <t>pushtopics__ScheduleStatus__c</t>
  </si>
  <si>
    <t>Next Run Time</t>
  </si>
  <si>
    <t>Previous Run Time</t>
  </si>
  <si>
    <t>Schedule</t>
  </si>
  <si>
    <t>Schedule Job ID</t>
  </si>
  <si>
    <t>Schedule Status</t>
  </si>
  <si>
    <t>Master-detail relationship to the Mapping object.</t>
  </si>
  <si>
    <t>Next run time of the scheduled job.</t>
  </si>
  <si>
    <t>Previous run time of the schedule job.</t>
  </si>
  <si>
    <t>Master-detail relationship to the Schedule object.</t>
  </si>
  <si>
    <t>The CronTrigger ID that uniquely identifies the scheduled APEX job at the back end.</t>
  </si>
  <si>
    <t>The status of the scheduled job.</t>
  </si>
  <si>
    <t>Master-detail relationship to the Job object.</t>
  </si>
  <si>
    <t>Job Schedule Number</t>
  </si>
  <si>
    <t>Auto-number.</t>
  </si>
  <si>
    <t>Description of the Executable.</t>
  </si>
  <si>
    <t>The sequence number for the current Executable that is part of the associated Job. When a Job is executed, the Executables will be executed in the ascending order defined in the Seq No. field.</t>
  </si>
  <si>
    <t>Executable</t>
  </si>
  <si>
    <t>The Direction of the Executable. If not defined, the Direction of the Job is used. At least one of the &lt;b&gt;Direction&lt;/b&gt; and &lt;b&gt;Job&lt;/b&gt; fields is required.</t>
  </si>
  <si>
    <t>The Job that the Executable is associated with. When multiple Executables are associated with a same Job, they can be executed in sequence based on the Seq No..</t>
  </si>
  <si>
    <t>The name that uniquely identifies the 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</si>
  <si>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</si>
  <si>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</si>
  <si>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</si>
  <si>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</si>
  <si>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</si>
  <si>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</si>
  <si>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</si>
  <si>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</si>
  <si>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</si>
  <si>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</si>
  <si>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</si>
  <si>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</si>
  <si>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</si>
  <si>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pushtopics__SeqNoMustBeUniqueAcrossJob__c</t>
  </si>
  <si>
    <t>Seq No. Must Be Unique Across Job</t>
  </si>
  <si>
    <t>A helper field used to make sure all Executables associated with a same Job must have uniuqe Seq No.</t>
  </si>
  <si>
    <t>pushtopics__Length__c</t>
  </si>
  <si>
    <t>Length</t>
  </si>
  <si>
    <t>Max length of the target field.</t>
  </si>
  <si>
    <t>pushtopics__Executable__c</t>
  </si>
  <si>
    <t>Executable Schedule Number</t>
  </si>
  <si>
    <t>pushtopics__ExecutablePlusScheduleMustBeUnique__c</t>
  </si>
  <si>
    <t>Executable Plus Schedule Must Be Unique</t>
  </si>
  <si>
    <t>pushtopics__JobPlusScheduleMustBeUnique__c</t>
  </si>
  <si>
    <t>Job Plus Schedule Must Be Unique</t>
  </si>
  <si>
    <t>A helper field that makes sure a Schedule can only be assigned with the Job once.</t>
  </si>
  <si>
    <t>A helper field that makes sure a Schedule can only be assigned with the Executable  once.</t>
  </si>
  <si>
    <t>pushtopics__StopRemainingWhenAnExecutableFails__c</t>
  </si>
  <si>
    <t>Stop Remaining When An Executable Fails?</t>
  </si>
  <si>
    <t>If checked, when one of the Job's Executables completes and fails the execution, the Job Execution stops without executing the remaining Executables.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</si>
  <si>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</si>
  <si>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</si>
  <si>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</si>
  <si>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</si>
  <si>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</si>
  <si>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</si>
  <si>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</si>
  <si>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</si>
  <si>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r>
      <t>&lt;span class='formula'&gt;AGG_COUNT(aggregate_object_name, aggregate_field, group_field, group_values_field_on_source_object, [additional_criteria])</t>
    </r>
    <r>
      <rPr>
        <sz val="10"/>
        <color rgb="FF000000"/>
        <rFont val="Times New Roman"/>
        <family val="1"/>
      </rPr>
      <t xml:space="preserve"> &lt;/span&gt;</t>
    </r>
  </si>
  <si>
    <r>
      <t>&lt;span class='formula'&gt;AGG_COUNT_DISTINCT(aggregate_object_name,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</si>
  <si>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</si>
  <si>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</si>
  <si>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</si>
  <si>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r>
      <t>&lt;span class='formula'&gt;AGG_MAX(aggregate_object_name,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</si>
  <si>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</si>
  <si>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r>
      <t>&lt;span class='formula'&gt;AGG_MIN(aggregate_object_name, aggregate_field, group_field, group_values_field_on_source_object, [additional_criteria])</t>
    </r>
    <r>
      <rPr>
        <sz val="10"/>
        <color rgb="FF000000"/>
        <rFont val="Times New Roman"/>
        <family val="1"/>
      </rPr>
      <t xml:space="preserve"> &lt;/span&gt;</t>
    </r>
  </si>
  <si>
    <r>
      <t>&lt;span class='formula'&gt;AGG_SUM(aggregate_object_name,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</si>
  <si>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</si>
  <si>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</si>
  <si>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</si>
  <si>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</si>
  <si>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</si>
  <si>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</si>
  <si>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</si>
  <si>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</si>
  <si>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An Executable (pushtopics__Executable__c) defines a list of settings that will be used to execute a data synchronization job, including the Direction, Source Object Name, Target Object Name, Target Key Field, and Action etc. The following table lists the details of the fields.</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</si>
  <si>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</si>
  <si>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</si>
  <si>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</si>
  <si>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</si>
  <si>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</si>
  <si>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</si>
  <si>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</si>
  <si>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</si>
  <si>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</si>
  <si>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</si>
  <si>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</si>
  <si>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</si>
  <si>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</si>
  <si>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</si>
  <si>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</si>
  <si>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Copied from the Job at the time it was executed.</t>
  </si>
  <si>
    <t>Exceptions while executing.</t>
  </si>
  <si>
    <t>Executable Schedule</t>
  </si>
  <si>
    <t>Job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</si>
  <si>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</si>
  <si>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</si>
  <si>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</si>
  <si>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</si>
  <si>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</si>
  <si>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</si>
  <si>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</si>
  <si>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r>
      <t>&lt;span class='formula'&gt;ESCAPE_HTML4(</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</si>
  <si>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class='formula'&gt;ESCAPE_XML(</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</si>
  <si>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</si>
  <si>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</si>
  <si>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</si>
  <si>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</si>
  <si>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</si>
  <si>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</si>
  <si>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</si>
  <si>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</si>
  <si>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</si>
  <si>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</si>
  <si>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</si>
  <si>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</si>
  <si>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Schedule Job Management</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</si>
  <si>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</si>
  <si>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</si>
  <si>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</si>
  <si>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</si>
  <si>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</si>
  <si>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</si>
  <si>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</si>
  <si>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</si>
  <si>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</si>
  <si>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</si>
  <si>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</si>
  <si>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</si>
  <si>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</si>
  <si>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</si>
  <si>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</si>
  <si>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</si>
  <si>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</si>
  <si>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</si>
  <si>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</si>
  <si>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</si>
  <si>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</si>
  <si>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</si>
  <si>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</si>
  <si>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</si>
  <si>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</si>
  <si>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</si>
  <si>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</si>
  <si>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</si>
  <si>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</si>
  <si>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</si>
  <si>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</si>
  <si>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</si>
  <si>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</si>
  <si>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</si>
  <si>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</si>
  <si>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 Integer.</t>
    </r>
  </si>
  <si>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</si>
  <si>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</si>
  <si>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</si>
  <si>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</si>
  <si>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</si>
  <si>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class='formula'&gt;IS_NUMBER(string)&lt;/span&gt; and replace &lt;span class='formula'&gt;string&lt;/span&gt; with the field or expression you want converted into a decimal.</t>
  </si>
  <si>
    <t>&lt;div class='v-space-s'&gt;&lt;/div&gt;&lt;span class='formula'&gt;IS_NUMBER("25.33")&lt;/span&gt; converts the string value to the decimal type.</t>
  </si>
  <si>
    <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t>
  </si>
  <si>
    <t>&lt;span class='formula'&gt;IS_NUMBER(text)&lt;/span&gt; and replace text with the merge field name for the text field.</t>
  </si>
  <si>
    <t>&lt;span class='formula'&gt;OR(LEN(Bank_Account_Number__c) &lt;&gt; 10, NOT(IS_NUMBER(Bank_Account_Number__c)))&lt;/span&gt;</t>
  </si>
  <si>
    <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t>
  </si>
  <si>
    <t>IS_BLANK</t>
  </si>
  <si>
    <t>&lt;span class='formula'&gt;IS_BLANK(expression)&lt;/span&gt; and replace expression with the expression you want evaluated.</t>
  </si>
  <si>
    <t>&lt;span class='formula'&gt;IF(IS_BLANK(Maint_Amount__c), 0, 1)&lt;/span&gt;</t>
  </si>
  <si>
    <t>IS_FIRST_IN_BATCH</t>
  </si>
  <si>
    <t>Determines if a field's value first appears in the batch. Typically this function can be used in the "In Scope Filter" to filter in the scoped source records in a batch, or in the field mappings to conditionally evaluate values.</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</si>
  <si>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</si>
  <si>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</si>
  <si>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</si>
  <si>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</si>
  <si>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</si>
  <si>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t>&lt;span class='formula'&gt;TO_LOWER_CASE(text, [locale])&lt;/span&gt; and replace text with the field or text you wish to convert to lowercase, and locale with the optional two-character ISO language code or five-character locale code, if available.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</si>
  <si>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</si>
  <si>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</si>
  <si>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t>
  </si>
  <si>
    <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</si>
  <si>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</si>
  <si>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</si>
  <si>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</si>
  <si>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</si>
  <si>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</si>
  <si>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</si>
  <si>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</si>
  <si>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</si>
  <si>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&lt;span class='formula'&gt;LAST_INDEX_OF(string, substring, [index])&lt;/span&gt;.</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</si>
  <si>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</si>
  <si>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</si>
  <si>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</si>
  <si>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class='formula'&gt;LAST_INDEX_OF_IGNORE_CASE(string, substring, [index])&lt;/span&gt;.</t>
  </si>
  <si>
    <t>&lt;span class='formula'&gt;LAST_INDEX_OF_IGNORE_CASE("abcdbcdefg", "BcD")&lt;/span&gt; returns 4.</t>
  </si>
  <si>
    <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</si>
  <si>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</si>
  <si>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</si>
  <si>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</si>
  <si>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</si>
  <si>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</si>
  <si>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</si>
  <si>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</si>
  <si>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</si>
  <si>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</si>
  <si>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</si>
  <si>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</si>
  <si>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</si>
  <si>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class='formula'&gt;ENDS_WITH(string, compare_string)&lt;/span&gt; and replace text, compare_text with the characters or fields you want to compare.</t>
  </si>
  <si>
    <t>Determines if string ends with specific characters and returns TRUE if it does. Returns FALSE if it doesn't.</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</si>
  <si>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</si>
  <si>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</si>
  <si>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</si>
  <si>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</si>
  <si>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</si>
  <si>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</si>
  <si>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</si>
  <si>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</si>
  <si>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</si>
  <si>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</si>
  <si>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&lt;span class='formula'&gt;SUBSTRING_AFTER(string, seprator)&lt;/span&gt;</t>
  </si>
  <si>
    <t>Returns the substring that occurs after the last occurrence of the specified separator. It is equal to the Apex: &lt;span class='formula'&gt;String.substringAfterLast(separator)&lt;/span&gt;</t>
  </si>
  <si>
    <t>&lt;span class='formula'&gt;SUBSTRING_AFTER_LAST(string, seprator)&lt;/span&gt;</t>
  </si>
  <si>
    <t>&lt;span class='formula'&gt;SUBSTRING_BEFORE(string, seprator)&lt;/span&gt;</t>
  </si>
  <si>
    <t>&lt;span class='formula'&gt;SUBSTRING_BEFORE_LAST(string, seprator)&lt;/span&gt;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</si>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</sst>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5">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8"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9" fillId="0" borderId="0" xfId="0" applyFont="1"/>
    <xf numFmtId="0" fontId="2" fillId="0" borderId="9" xfId="0" applyFont="1" applyBorder="1" applyAlignment="1">
      <alignment horizontal="center" vertical="center" wrapText="1"/>
    </xf>
    <xf numFmtId="0" fontId="30" fillId="0" borderId="1" xfId="0" applyFont="1" applyBorder="1" applyAlignment="1">
      <alignment vertical="center" wrapText="1"/>
    </xf>
    <xf numFmtId="0" fontId="30" fillId="0" borderId="2" xfId="0" applyFont="1" applyBorder="1" applyAlignment="1">
      <alignment vertical="center" wrapText="1"/>
    </xf>
    <xf numFmtId="0" fontId="30" fillId="0" borderId="3" xfId="0" applyFont="1" applyBorder="1" applyAlignment="1">
      <alignment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30" fillId="0" borderId="0" xfId="0" applyFont="1" applyAlignment="1">
      <alignmen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690</v>
      </c>
      <c r="C1" t="str">
        <f>"{""" &amp; A1 &amp; """:["</f>
        <v>{"Architecture":[</v>
      </c>
      <c r="E1" t="str">
        <f>C1 &amp; D1</f>
        <v>{"Architecture":[</v>
      </c>
    </row>
    <row r="2" spans="1:5" x14ac:dyDescent="0.2">
      <c r="B2" t="s">
        <v>691</v>
      </c>
      <c r="C2" t="str">
        <f>"{""" &amp; B2 &amp; """:["</f>
        <v>{"Data Model":[</v>
      </c>
      <c r="E2" t="str">
        <f t="shared" ref="E2:E12" si="0">C2 &amp; D2</f>
        <v>{"Data Model":[</v>
      </c>
    </row>
    <row r="3" spans="1:5" x14ac:dyDescent="0.2">
      <c r="C3" t="s">
        <v>693</v>
      </c>
      <c r="D3" t="str">
        <f>"""" &amp; C3 &amp; """"</f>
        <v>"Directional Data Processing"</v>
      </c>
      <c r="E3" t="str">
        <f xml:space="preserve"> D3</f>
        <v>"Directional Data Processing"</v>
      </c>
    </row>
    <row r="4" spans="1:5" x14ac:dyDescent="0.2">
      <c r="C4" t="s">
        <v>694</v>
      </c>
      <c r="D4" t="str">
        <f>",""" &amp; C4 &amp; """"</f>
        <v>,"Data Uploader"</v>
      </c>
      <c r="E4" t="str">
        <f t="shared" ref="E4:E6" si="1" xml:space="preserve"> D4</f>
        <v>,"Data Uploader"</v>
      </c>
    </row>
    <row r="5" spans="1:5" x14ac:dyDescent="0.2">
      <c r="C5" t="s">
        <v>695</v>
      </c>
      <c r="D5" t="str">
        <f>",""" &amp; C5 &amp; """"</f>
        <v>,"Schedule Job Management"</v>
      </c>
      <c r="E5" t="str">
        <f t="shared" si="1"/>
        <v>,"Schedule Job Management"</v>
      </c>
    </row>
    <row r="6" spans="1:5" x14ac:dyDescent="0.2">
      <c r="D6" t="s">
        <v>700</v>
      </c>
      <c r="E6" t="str">
        <f t="shared" si="1"/>
        <v>],</v>
      </c>
    </row>
    <row r="7" spans="1:5" x14ac:dyDescent="0.2">
      <c r="B7" t="s">
        <v>692</v>
      </c>
      <c r="D7" t="str">
        <f>"""" &amp; B7 &amp; """:["</f>
        <v>"Process Flow":[</v>
      </c>
      <c r="E7" t="str">
        <f t="shared" si="0"/>
        <v>"Process Flow":[</v>
      </c>
    </row>
    <row r="8" spans="1:5" x14ac:dyDescent="0.2">
      <c r="C8" t="s">
        <v>696</v>
      </c>
      <c r="D8" t="str">
        <f>"""" &amp; C8 &amp; """"</f>
        <v>"Insert"</v>
      </c>
      <c r="E8" t="str">
        <f>D8</f>
        <v>"Insert"</v>
      </c>
    </row>
    <row r="9" spans="1:5" x14ac:dyDescent="0.2">
      <c r="C9" t="s">
        <v>697</v>
      </c>
      <c r="D9" t="str">
        <f t="shared" ref="D9:D11" si="2">",""" &amp; C9 &amp; """"</f>
        <v>,"Update"</v>
      </c>
      <c r="E9" t="str">
        <f>D9</f>
        <v>,"Update"</v>
      </c>
    </row>
    <row r="10" spans="1:5" x14ac:dyDescent="0.2">
      <c r="C10" t="s">
        <v>698</v>
      </c>
      <c r="D10" t="str">
        <f t="shared" si="2"/>
        <v>,"Delete"</v>
      </c>
      <c r="E10" t="str">
        <f>D10</f>
        <v>,"Delete"</v>
      </c>
    </row>
    <row r="11" spans="1:5" x14ac:dyDescent="0.2">
      <c r="C11" t="s">
        <v>699</v>
      </c>
      <c r="D11" t="str">
        <f t="shared" si="2"/>
        <v>,"Upsert"</v>
      </c>
      <c r="E11" t="str">
        <f>D11</f>
        <v>,"Upsert"</v>
      </c>
    </row>
    <row r="12" spans="1:5" x14ac:dyDescent="0.2">
      <c r="D12" t="str">
        <f>"]}"</f>
        <v>]}</v>
      </c>
      <c r="E12" t="str">
        <f t="shared" si="0"/>
        <v>]}</v>
      </c>
    </row>
    <row r="13" spans="1:5" x14ac:dyDescent="0.2">
      <c r="A13" t="s">
        <v>20</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271</v>
      </c>
      <c r="D15" t="str">
        <f>"""" &amp; B15 &amp; """"</f>
        <v>"Auth. Options"</v>
      </c>
      <c r="E15" t="str">
        <f t="shared" si="3"/>
        <v>"Auth. Options"</v>
      </c>
    </row>
    <row r="16" spans="1:5" x14ac:dyDescent="0.2">
      <c r="B16" t="s">
        <v>269</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6</v>
      </c>
      <c r="C18" t="str">
        <f>"],""" &amp; A18 &amp; """:["</f>
        <v>],"Job":[</v>
      </c>
      <c r="E18" t="str">
        <f t="shared" ref="E18:E24" si="5">C18 &amp; D18</f>
        <v>],"Job":[</v>
      </c>
    </row>
    <row r="19" spans="1:5" x14ac:dyDescent="0.2">
      <c r="E19" t="str">
        <f t="shared" si="5"/>
        <v/>
      </c>
    </row>
    <row r="20" spans="1:5" x14ac:dyDescent="0.2">
      <c r="B20" t="s">
        <v>7</v>
      </c>
      <c r="D20" t="str">
        <f>"""" &amp; B20 &amp; """"</f>
        <v>"Job Builder"</v>
      </c>
      <c r="E20" t="str">
        <f t="shared" si="5"/>
        <v>"Job Builder"</v>
      </c>
    </row>
    <row r="21" spans="1:5" x14ac:dyDescent="0.2">
      <c r="B21" t="s">
        <v>683</v>
      </c>
      <c r="D21" t="str">
        <f t="shared" ref="D21" si="6">",""" &amp; B21 &amp; """"</f>
        <v>,"Determine Sequence"</v>
      </c>
      <c r="E21" t="str">
        <f t="shared" ref="E21" si="7">C21 &amp; D21</f>
        <v>,"Determine Sequence"</v>
      </c>
    </row>
    <row r="22" spans="1:5" x14ac:dyDescent="0.2">
      <c r="B22" t="s">
        <v>269</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595</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674</v>
      </c>
      <c r="D28" t="str">
        <f>"""" &amp; C28 &amp; """"</f>
        <v>"Elements of Mapping"</v>
      </c>
      <c r="E28" t="str">
        <f>D28</f>
        <v>"Elements of Mapping"</v>
      </c>
    </row>
    <row r="29" spans="1:5" x14ac:dyDescent="0.2">
      <c r="C29" t="s">
        <v>371</v>
      </c>
      <c r="D29" t="str">
        <f>",""" &amp; C29 &amp; """"</f>
        <v>,"Calculate Field Values"</v>
      </c>
      <c r="E29" t="str">
        <f>D29</f>
        <v>,"Calculate Field Values"</v>
      </c>
    </row>
    <row r="30" spans="1:5" x14ac:dyDescent="0.2">
      <c r="D30" t="str">
        <f>"]}"</f>
        <v>]}</v>
      </c>
      <c r="E30" t="str">
        <f>D30</f>
        <v>]}</v>
      </c>
    </row>
    <row r="31" spans="1:5" x14ac:dyDescent="0.2">
      <c r="B31" t="s">
        <v>270</v>
      </c>
      <c r="D31" t="str">
        <f>",""" &amp; B31 &amp; """"</f>
        <v>,"View Source Data"</v>
      </c>
      <c r="E31" t="str">
        <f>D31</f>
        <v>,"View Source Data"</v>
      </c>
    </row>
    <row r="32" spans="1:5" x14ac:dyDescent="0.2">
      <c r="B32" t="s">
        <v>269</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v>
      </c>
      <c r="C36" t="str">
        <f>"],""" &amp; A36 &amp; """:["</f>
        <v>],"Job Execution":[</v>
      </c>
      <c r="E36" t="str">
        <f t="shared" si="3"/>
        <v>],"Job Execution":[</v>
      </c>
    </row>
    <row r="37" spans="1:5" x14ac:dyDescent="0.2">
      <c r="E37" t="str">
        <f t="shared" si="3"/>
        <v/>
      </c>
    </row>
    <row r="38" spans="1:5" x14ac:dyDescent="0.2">
      <c r="A38" t="s">
        <v>370</v>
      </c>
      <c r="C38" t="str">
        <f>"],""" &amp; A38 &amp; """:["</f>
        <v>],"Execution":[</v>
      </c>
      <c r="E38" t="str">
        <f t="shared" si="3"/>
        <v>],"Execution":[</v>
      </c>
    </row>
    <row r="39" spans="1:5" x14ac:dyDescent="0.2">
      <c r="E39" t="str">
        <f t="shared" si="3"/>
        <v/>
      </c>
    </row>
    <row r="40" spans="1:5" x14ac:dyDescent="0.2">
      <c r="B40" t="s">
        <v>269</v>
      </c>
      <c r="D40" t="str">
        <f>"""" &amp; B40 &amp; """"</f>
        <v>"Quick Actions"</v>
      </c>
      <c r="E40" t="str">
        <f t="shared" si="3"/>
        <v>"Quick Actions"</v>
      </c>
    </row>
    <row r="41" spans="1:5" x14ac:dyDescent="0.2">
      <c r="E41" t="str">
        <f t="shared" si="3"/>
        <v/>
      </c>
    </row>
    <row r="42" spans="1:5" x14ac:dyDescent="0.2">
      <c r="E42" t="str">
        <f t="shared" si="3"/>
        <v/>
      </c>
    </row>
    <row r="43" spans="1:5" x14ac:dyDescent="0.2">
      <c r="A43" t="s">
        <v>9</v>
      </c>
      <c r="C43" t="str">
        <f>"],""" &amp; A43 &amp; """:["</f>
        <v>],"Batch Execution":[</v>
      </c>
      <c r="E43" t="str">
        <f t="shared" si="3"/>
        <v>],"Batch Execution":[</v>
      </c>
    </row>
    <row r="44" spans="1:5" x14ac:dyDescent="0.2">
      <c r="B44" t="s">
        <v>269</v>
      </c>
      <c r="D44" t="str">
        <f>"""" &amp; B44 &amp; """"</f>
        <v>"Quick Actions"</v>
      </c>
      <c r="E44" t="str">
        <f t="shared" si="3"/>
        <v>"Quick Actions"</v>
      </c>
    </row>
    <row r="45" spans="1:5" x14ac:dyDescent="0.2">
      <c r="E45" t="str">
        <f t="shared" si="3"/>
        <v/>
      </c>
    </row>
    <row r="46" spans="1:5" x14ac:dyDescent="0.2">
      <c r="A46" t="s">
        <v>581</v>
      </c>
      <c r="C46" t="str">
        <f>"],""" &amp; A46 &amp; """:["</f>
        <v>],"Schedule":[</v>
      </c>
      <c r="E46" t="str">
        <f t="shared" si="3"/>
        <v>],"Schedule":[</v>
      </c>
    </row>
    <row r="47" spans="1:5" x14ac:dyDescent="0.2">
      <c r="B47" t="s">
        <v>672</v>
      </c>
      <c r="D47" t="str">
        <f>"""" &amp; B47 &amp; """"</f>
        <v>"Executable Schedule"</v>
      </c>
      <c r="E47" t="str">
        <f>D47</f>
        <v>"Executable Schedule"</v>
      </c>
    </row>
    <row r="48" spans="1:5" x14ac:dyDescent="0.2">
      <c r="B48" t="s">
        <v>673</v>
      </c>
      <c r="D48" t="str">
        <f>",""" &amp; B48 &amp; """"</f>
        <v>,"Job Schedule"</v>
      </c>
      <c r="E48" t="str">
        <f t="shared" ref="E48" si="11">D48</f>
        <v>,"Job Schedule"</v>
      </c>
    </row>
    <row r="51" spans="3:5" x14ac:dyDescent="0.2">
      <c r="C51" t="str">
        <f>"]}"</f>
        <v>]}</v>
      </c>
      <c r="E51" t="str">
        <f>C51 &amp; D51</f>
        <v>]}</v>
      </c>
    </row>
    <row r="73" spans="14:14" x14ac:dyDescent="0.2">
      <c r="N73" t="s">
        <v>10</v>
      </c>
    </row>
    <row r="74" spans="14:14" x14ac:dyDescent="0.2">
      <c r="N74" t="s">
        <v>11</v>
      </c>
    </row>
    <row r="75" spans="14:14" x14ac:dyDescent="0.2">
      <c r="N75" t="s">
        <v>12</v>
      </c>
    </row>
    <row r="76" spans="14:14" x14ac:dyDescent="0.2">
      <c r="N76" t="s">
        <v>13</v>
      </c>
    </row>
    <row r="77" spans="14:14" x14ac:dyDescent="0.2">
      <c r="N77" t="s">
        <v>14</v>
      </c>
    </row>
    <row r="78" spans="14:14" x14ac:dyDescent="0.2">
      <c r="N78" t="s">
        <v>15</v>
      </c>
    </row>
    <row r="79" spans="14:14" x14ac:dyDescent="0.2">
      <c r="N79" t="s">
        <v>16</v>
      </c>
    </row>
    <row r="80" spans="14:14" x14ac:dyDescent="0.2">
      <c r="N80" t="s">
        <v>17</v>
      </c>
    </row>
    <row r="81" spans="14:14" x14ac:dyDescent="0.2">
      <c r="N81" t="s">
        <v>19</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1" t="s">
        <v>67</v>
      </c>
      <c r="B3" s="61"/>
      <c r="C3" s="61"/>
      <c r="E3" t="str">
        <f>"&lt;div class='v-space'&gt;&lt;/div&gt;&lt;div&gt;&lt;h2&gt;" &amp; A3 &amp; "&lt;/h2&gt;"</f>
        <v>&lt;div class='v-space'&gt;&lt;/div&gt;&lt;div&gt;&lt;h2&gt;Details&lt;/h2&gt;</v>
      </c>
    </row>
    <row r="5" spans="1:5" ht="17" thickBot="1" x14ac:dyDescent="0.25">
      <c r="A5" s="58" t="s">
        <v>21</v>
      </c>
      <c r="B5" s="58" t="s">
        <v>297</v>
      </c>
      <c r="C5" s="46" t="s">
        <v>23</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48</v>
      </c>
      <c r="B6" s="3" t="s">
        <v>380</v>
      </c>
      <c r="C6" s="4" t="s">
        <v>448</v>
      </c>
      <c r="E6" t="str">
        <f t="shared" ref="E6:E12" si="0">"&lt;tr&gt;&lt;td&gt;" &amp;A6 &amp; "&lt;/td&gt;&lt;td class='slds-truncate'&gt;" &amp;B6 &amp; "&lt;/td&gt;&lt;td&gt;" &amp; C6 &amp; "&lt;/td&gt;&lt;/tr&gt;"</f>
        <v>&lt;tr&gt;&lt;td&gt;Completed?&lt;/td&gt;&lt;td class='slds-truncate'&gt;pushtopics__Completed__c&lt;/td&gt;&lt;td&gt;Indicates whether the Job Execution is completed or still running in progress.&lt;/td&gt;&lt;/tr&gt;</v>
      </c>
    </row>
    <row r="7" spans="1:5" ht="17" thickBot="1" x14ac:dyDescent="0.25">
      <c r="A7" s="54" t="s">
        <v>685</v>
      </c>
      <c r="B7" s="55" t="s">
        <v>684</v>
      </c>
      <c r="C7" s="4" t="s">
        <v>670</v>
      </c>
      <c r="D7" s="34"/>
      <c r="E7" t="str">
        <f t="shared" si="0"/>
        <v>&lt;tr&gt;&lt;td&gt;Delete Execution Logs After Completion?&lt;/td&gt;&lt;td class='slds-truncate'&gt;pushtopics__DeleteExecutionLogsAfterCompletion__c&lt;/td&gt;&lt;td&gt;Copied from the Job at the time it was executed.&lt;/td&gt;&lt;/tr&gt;</v>
      </c>
    </row>
    <row r="8" spans="1:5" ht="17" thickBot="1" x14ac:dyDescent="0.25">
      <c r="A8" s="3" t="s">
        <v>47</v>
      </c>
      <c r="B8" s="3" t="s">
        <v>378</v>
      </c>
      <c r="C8" s="4" t="s">
        <v>452</v>
      </c>
      <c r="E8" t="str">
        <f t="shared" si="0"/>
        <v>&lt;tr&gt;&lt;td&gt;End Time&lt;/td&gt;&lt;td class='slds-truncate'&gt;pushtopics__EndTime__c&lt;/td&gt;&lt;td&gt;The time a Job Execution ended.&lt;/td&gt;&lt;/tr&gt;</v>
      </c>
    </row>
    <row r="9" spans="1:5" ht="17" thickBot="1" x14ac:dyDescent="0.25">
      <c r="A9" s="3" t="s">
        <v>65</v>
      </c>
      <c r="B9" s="3" t="s">
        <v>388</v>
      </c>
      <c r="C9" s="4" t="s">
        <v>671</v>
      </c>
      <c r="E9" t="str">
        <f t="shared" si="0"/>
        <v>&lt;tr&gt;&lt;td&gt;Exceptions&lt;/td&gt;&lt;td class='slds-truncate'&gt;pushtopics__Exceptions__c&lt;/td&gt;&lt;td&gt;Exceptions while executing.&lt;/td&gt;&lt;/tr&gt;</v>
      </c>
    </row>
    <row r="10" spans="1:5" ht="33" thickBot="1" x14ac:dyDescent="0.25">
      <c r="A10" s="3" t="s">
        <v>443</v>
      </c>
      <c r="B10" s="3" t="s">
        <v>445</v>
      </c>
      <c r="C10" s="4" t="s">
        <v>454</v>
      </c>
      <c r="E10" t="str">
        <f t="shared" si="0"/>
        <v>&lt;tr&gt;&lt;td&gt;Failed Executions&lt;/td&gt;&lt;td class='slds-truncate'&gt;pushtopics__FailedExecutions__c&lt;/td&gt;&lt;td&gt;The failed Mapping's Executions count associated with the Job Execution.&lt;/td&gt;&lt;/tr&gt;</v>
      </c>
    </row>
    <row r="11" spans="1:5" ht="17" thickBot="1" x14ac:dyDescent="0.25">
      <c r="A11" s="3" t="s">
        <v>6</v>
      </c>
      <c r="B11" s="3" t="s">
        <v>320</v>
      </c>
      <c r="C11" s="46" t="s">
        <v>450</v>
      </c>
      <c r="E11" t="str">
        <f t="shared" si="0"/>
        <v>&lt;tr&gt;&lt;td&gt;Job&lt;/td&gt;&lt;td class='slds-truncate'&gt;pushtopics__Job__c&lt;/td&gt;&lt;td&gt;Master-detail relationship with the Job object.&lt;/td&gt;&lt;/tr&gt;</v>
      </c>
    </row>
    <row r="12" spans="1:5" ht="49" thickBot="1" x14ac:dyDescent="0.25">
      <c r="A12" s="3" t="s">
        <v>441</v>
      </c>
      <c r="B12" s="3" t="s">
        <v>21</v>
      </c>
      <c r="C12" s="46" t="s">
        <v>444</v>
      </c>
      <c r="E12" t="str">
        <f t="shared" si="0"/>
        <v>&lt;tr&gt;&lt;td&gt;Job Execution Name&lt;/td&gt;&lt;td class='slds-truncate'&gt;Name&lt;/td&gt;&lt;td&gt;Name of the Job Execution. It is auto-generated, where value is the concatenation of Job's Name and the time when the Job Execution is created.&lt;/td&gt;&lt;/tr&gt;</v>
      </c>
    </row>
    <row r="13" spans="1:5" ht="17" thickBot="1" x14ac:dyDescent="0.25">
      <c r="A13" s="59" t="s">
        <v>515</v>
      </c>
      <c r="B13" s="59" t="s">
        <v>519</v>
      </c>
      <c r="C13" s="4" t="s">
        <v>670</v>
      </c>
      <c r="E13" t="str">
        <f t="shared" ref="E13:E17" si="1">"&lt;tr&gt;&lt;td&gt;" &amp;A13 &amp; "&lt;/td&gt;&lt;td class='slds-truncate'&gt;" &amp;B13 &amp; "&lt;/td&gt;&lt;td&gt;" &amp; C13 &amp; "&lt;/td&gt;&lt;/tr&gt;"</f>
        <v>&lt;tr&gt;&lt;td&gt;Notify Email Addresses&lt;/td&gt;&lt;td class='slds-truncate'&gt;pushtopics__NotifyEmailAddresses__c&lt;/td&gt;&lt;td&gt;Copied from the Job at the time it was executed.&lt;/td&gt;&lt;/tr&gt;</v>
      </c>
    </row>
    <row r="14" spans="1:5" ht="17" thickBot="1" x14ac:dyDescent="0.25">
      <c r="A14" s="59" t="s">
        <v>516</v>
      </c>
      <c r="B14" s="59" t="s">
        <v>520</v>
      </c>
      <c r="C14" s="4" t="s">
        <v>670</v>
      </c>
      <c r="E14" t="str">
        <f t="shared" si="1"/>
        <v>&lt;tr&gt;&lt;td&gt;Notify When Execution Completes?&lt;/td&gt;&lt;td class='slds-truncate'&gt;pushtopics__NotifyWhenExecutionCompletes__c&lt;/td&gt;&lt;td&gt;Copied from the Job at the time it was executed.&lt;/td&gt;&lt;/tr&gt;</v>
      </c>
    </row>
    <row r="15" spans="1:5" ht="17" thickBot="1" x14ac:dyDescent="0.25">
      <c r="A15" s="3" t="s">
        <v>46</v>
      </c>
      <c r="B15" s="3" t="s">
        <v>379</v>
      </c>
      <c r="C15" s="2" t="s">
        <v>451</v>
      </c>
      <c r="E15" t="str">
        <f>"&lt;tr&gt;&lt;td&gt;" &amp;A15 &amp; "&lt;/td&gt;&lt;td class='slds-truncate'&gt;" &amp;B15 &amp; "&lt;/td&gt;&lt;td&gt;" &amp; C15 &amp; "&lt;/td&gt;&lt;/tr&gt;"</f>
        <v>&lt;tr&gt;&lt;td&gt;Start Time&lt;/td&gt;&lt;td class='slds-truncate'&gt;pushtopics__StartTime__c&lt;/td&gt;&lt;td&gt;The time a Job Execution started.&lt;/td&gt;&lt;/tr&gt;</v>
      </c>
    </row>
    <row r="16" spans="1:5" ht="33" thickBot="1" x14ac:dyDescent="0.25">
      <c r="A16" s="3" t="s">
        <v>50</v>
      </c>
      <c r="B16" s="3" t="s">
        <v>381</v>
      </c>
      <c r="C16" s="55" t="s">
        <v>449</v>
      </c>
      <c r="E16" t="str">
        <f>"&lt;tr&gt;&lt;td&gt;" &amp;A16 &amp; "&lt;/td&gt;&lt;td class='slds-truncate'&gt;" &amp;B16 &amp; "&lt;/td&gt;&lt;td&gt;" &amp; C16 &amp; "&lt;/td&gt;&lt;/tr&gt;"</f>
        <v>&lt;tr&gt;&lt;td&gt;Stopped?&lt;/td&gt;&lt;td class='slds-truncate'&gt;pushtopics__Stopped__c&lt;/td&gt;&lt;td&gt;Indicates whether the Job Execution was stopped or not.&lt;/td&gt;&lt;/tr&gt;</v>
      </c>
    </row>
    <row r="17" spans="1:5" ht="33" thickBot="1" x14ac:dyDescent="0.25">
      <c r="A17" s="3" t="s">
        <v>442</v>
      </c>
      <c r="B17" s="3" t="s">
        <v>446</v>
      </c>
      <c r="C17" s="4" t="s">
        <v>453</v>
      </c>
      <c r="E17" t="str">
        <f t="shared" si="1"/>
        <v>&lt;tr&gt;&lt;td&gt;Succeeded Executions&lt;/td&gt;&lt;td class='slds-truncate'&gt;pushtopics__SucceededExecutions__c&lt;/td&gt;&lt;td&gt;The succeeceeded Mapping's Executions count associated with the Job Execution.&lt;/td&gt;&lt;/tr&gt;</v>
      </c>
    </row>
    <row r="18" spans="1:5" ht="33" thickBot="1" x14ac:dyDescent="0.25">
      <c r="A18" s="3" t="s">
        <v>52</v>
      </c>
      <c r="B18" s="3" t="s">
        <v>382</v>
      </c>
      <c r="C18" s="4" t="s">
        <v>447</v>
      </c>
      <c r="E18" t="str">
        <f>"&lt;tr&gt;&lt;td&gt;" &amp;A18 &amp; "&lt;/td&gt;&lt;td class='slds-truncate'&gt;" &amp;B18 &amp; "&lt;/td&gt;&lt;td&gt;" &amp; C18 &amp; "&lt;/td&gt;&lt;/tr&gt;"</f>
        <v>&lt;tr&gt;&lt;td&gt;Succeeded?&lt;/td&gt;&lt;td class='slds-truncate'&gt;pushtopics__Succeeded__c&lt;/td&gt;&lt;td&gt;Indicates whether the Job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268</v>
      </c>
      <c r="F3" t="str">
        <f>"&lt;h2&gt;" &amp; A3 &amp; "&lt;/h2&gt;"</f>
        <v>&lt;h2&gt;Fields&lt;/h2&gt;</v>
      </c>
    </row>
    <row r="5" spans="1:6" ht="17" thickBot="1" x14ac:dyDescent="0.25">
      <c r="F5" t="str">
        <f>"&lt;div class='v-space'&gt;&lt;/div&gt;&lt;div&gt;"</f>
        <v>&lt;div class='v-space'&gt;&lt;/div&gt;&lt;div&gt;</v>
      </c>
    </row>
    <row r="6" spans="1:6" ht="17" thickBot="1" x14ac:dyDescent="0.25">
      <c r="A6" s="1" t="s">
        <v>21</v>
      </c>
      <c r="B6" s="2" t="s">
        <v>297</v>
      </c>
      <c r="C6" s="2" t="s">
        <v>22</v>
      </c>
      <c r="D6" s="2" t="s">
        <v>23</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273</v>
      </c>
      <c r="B7" s="4" t="s">
        <v>279</v>
      </c>
      <c r="C7" s="4" t="s">
        <v>24</v>
      </c>
      <c r="D7" s="4" t="s">
        <v>406</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23</v>
      </c>
      <c r="B8" s="4" t="s">
        <v>299</v>
      </c>
      <c r="C8" s="4" t="s">
        <v>42</v>
      </c>
      <c r="D8" s="4" t="s">
        <v>404</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298</v>
      </c>
      <c r="B9" s="4" t="s">
        <v>21</v>
      </c>
      <c r="C9" s="4" t="s">
        <v>24</v>
      </c>
      <c r="D9" s="4" t="s">
        <v>405</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300</v>
      </c>
      <c r="B10" s="8" t="s">
        <v>302</v>
      </c>
      <c r="C10" s="8" t="s">
        <v>42</v>
      </c>
      <c r="D10" s="6" t="s">
        <v>305</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301</v>
      </c>
      <c r="B11" s="4" t="s">
        <v>303</v>
      </c>
      <c r="C11" s="4" t="s">
        <v>24</v>
      </c>
      <c r="D11" s="6" t="s">
        <v>304</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49"/>
  <sheetViews>
    <sheetView topLeftCell="A7" zoomScale="125" workbookViewId="0">
      <selection activeCell="D19" sqref="D19"/>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595</v>
      </c>
      <c r="F2" t="str">
        <f>"&lt;h1 id='title'&gt;" &amp; A2 &amp; "&lt;/h1&gt;"</f>
        <v>&lt;h1 id='title'&gt;Executable&lt;/h1&gt;</v>
      </c>
    </row>
    <row r="3" spans="1:7" ht="102" x14ac:dyDescent="0.2">
      <c r="A3" s="10" t="s">
        <v>654</v>
      </c>
      <c r="B3" s="10"/>
      <c r="F3" t="str">
        <f>"&lt;p&gt;"&amp;A3&amp;"&lt;/p&gt;"</f>
        <v>&lt;p&gt;An Executable (pushtopics__Executable__c) defines a list of settings that will be used to execute a data synchronization job, including the Direction, Source Object Name, Target Object Name, Target Key Field, and Action etc. The following table lists the details of the fields.&lt;/p&gt;</v>
      </c>
    </row>
    <row r="5" spans="1:7" x14ac:dyDescent="0.2">
      <c r="F5" t="s">
        <v>232</v>
      </c>
    </row>
    <row r="6" spans="1:7" x14ac:dyDescent="0.2">
      <c r="A6" t="s">
        <v>268</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21</v>
      </c>
      <c r="B9" s="2" t="s">
        <v>297</v>
      </c>
      <c r="C9" s="2" t="s">
        <v>22</v>
      </c>
      <c r="D9" s="2" t="s">
        <v>23</v>
      </c>
      <c r="F9" t="str">
        <f>"&lt;table&gt;&lt;thead&gt;&lt;th class='table-column-name'&gt;"&amp;A9&amp;"&lt;/th&gt;&lt;th class='table-column-wide'&gt;"&amp;B9&amp;"&lt;/th&gt;&lt;th class='table-column-narrow'&gt;" &amp; C9 &amp; "&lt;/th&gt;&lt;th&gt;"&amp;D9&amp;"&lt;/th&gt;&lt;/thead&gt;&lt;tbody&gt;"</f>
        <v>&lt;table&gt;&lt;thead&gt;&lt;th class='table-column-name'&gt;Name&lt;/th&gt;&lt;th class='table-column-wide'&gt;Developer Name&lt;/th&gt;&lt;th class='table-column-narrow'&gt;Required&lt;/th&gt;&lt;th&gt;Description&lt;/th&gt;&lt;/thead&gt;&lt;tbody&gt;</v>
      </c>
    </row>
    <row r="10" spans="1:7" ht="17" thickBot="1" x14ac:dyDescent="0.25">
      <c r="A10" s="3" t="s">
        <v>306</v>
      </c>
      <c r="B10" s="4" t="s">
        <v>308</v>
      </c>
      <c r="C10" s="4" t="s">
        <v>42</v>
      </c>
      <c r="D10" s="4" t="s">
        <v>501</v>
      </c>
      <c r="F10" t="str">
        <f>"&lt;tr&gt;&lt;td&gt;" &amp; A10 &amp; "&lt;/td&gt;&lt;td class='slds-truncate'&gt;" &amp; B10 &amp; "&lt;/td&gt;&lt;td&gt;" &amp; C10 &amp; "&lt;/td&gt;&lt;td&gt;" &amp; D10 &amp; "&lt;/td&gt;&lt;/tr&gt;"</f>
        <v>&lt;tr&gt;&lt;td&gt;[View Source Data] Page Size&lt;/td&gt;&lt;td class='slds-truncate'&gt;pushtopics__ViewDataPageSize__c&lt;/td&gt;&lt;td&gt;N&lt;/td&gt;&lt;td&gt;The size of the page (number of rows) that displays the source data under the tab [View Source Data].&lt;/td&gt;&lt;/tr&gt;</v>
      </c>
    </row>
    <row r="11" spans="1:7" ht="80" x14ac:dyDescent="0.2">
      <c r="A11" s="8" t="s">
        <v>25</v>
      </c>
      <c r="B11" s="8" t="s">
        <v>309</v>
      </c>
      <c r="C11" s="8" t="s">
        <v>24</v>
      </c>
      <c r="D11" s="6" t="s">
        <v>508</v>
      </c>
      <c r="F11" t="str">
        <f t="shared" ref="F11:F44" si="0">"&lt;tr&gt;&lt;td&gt;" &amp; A11 &amp; "&lt;/td&gt;&lt;td class='slds-truncate'&gt;" &amp; B11 &amp; "&lt;/td&gt;&lt;td&gt;" &amp; C11 &amp; "&lt;/td&gt;&lt;td&gt;" &amp; D11 &amp; "&lt;/td&gt;&lt;/tr&gt;"</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c r="G11" t="str">
        <f t="shared" ref="G11:G32" si="1">IF(LEFT(F11,1)="""",MID(F11, 1, LEN(F11) - 2),F11)</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row>
    <row r="12" spans="1:7" ht="33" thickBot="1" x14ac:dyDescent="0.25">
      <c r="A12" s="3" t="s">
        <v>31</v>
      </c>
      <c r="B12" s="4" t="s">
        <v>311</v>
      </c>
      <c r="C12" s="4" t="s">
        <v>42</v>
      </c>
      <c r="D12" s="4" t="s">
        <v>502</v>
      </c>
      <c r="F12" t="str">
        <f t="shared" si="0"/>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c r="G12" t="str">
        <f t="shared" si="1"/>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row>
    <row r="13" spans="1:7" ht="81" thickBot="1" x14ac:dyDescent="0.25">
      <c r="A13" s="3" t="s">
        <v>307</v>
      </c>
      <c r="B13" s="4" t="s">
        <v>310</v>
      </c>
      <c r="C13" s="4" t="s">
        <v>42</v>
      </c>
      <c r="D13" s="4" t="s">
        <v>503</v>
      </c>
      <c r="F13" t="str">
        <f t="shared" si="0"/>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1"/>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30</v>
      </c>
      <c r="B14" s="4" t="s">
        <v>312</v>
      </c>
      <c r="C14" s="4" t="s">
        <v>42</v>
      </c>
      <c r="D14" s="4" t="s">
        <v>504</v>
      </c>
      <c r="F14" t="str">
        <f t="shared" si="0"/>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1"/>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35</v>
      </c>
      <c r="B15" s="8" t="s">
        <v>313</v>
      </c>
      <c r="C15" s="8" t="s">
        <v>42</v>
      </c>
      <c r="D15" s="6" t="s">
        <v>372</v>
      </c>
      <c r="F15" t="str">
        <f t="shared" si="0"/>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1"/>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ht="33" thickBot="1" x14ac:dyDescent="0.25">
      <c r="A16" s="54" t="s">
        <v>685</v>
      </c>
      <c r="B16" s="55" t="s">
        <v>684</v>
      </c>
      <c r="C16" s="55" t="s">
        <v>42</v>
      </c>
      <c r="D16" s="55" t="s">
        <v>686</v>
      </c>
      <c r="E16" s="34"/>
      <c r="F16" t="str">
        <f>"&lt;tr&gt;&lt;td&gt;" &amp; A16 &amp; "&lt;/td&gt;&lt;td class='slds-truncate'&gt;" &amp; B16 &amp; "&lt;/td&gt;&lt;td&gt;" &amp; C16 &amp; "&lt;/td&gt;&lt;td&gt;" &amp; D16 &amp; "&lt;/td&gt;&lt;/tr&gt;"</f>
        <v>&lt;tr&gt;&lt;td&gt;Delete Execution Logs After Completion?&lt;/td&gt;&lt;td class='slds-truncate'&gt;pushtopics__DeleteExecutionLogsAfterCompletion__c&lt;/td&gt;&lt;td&gt;N&lt;/td&gt;&lt;td&gt;Defines what succeeded logs need to be deleted after the execution is completed.&lt;/td&gt;&lt;/tr&gt;</v>
      </c>
    </row>
    <row r="17" spans="1:7" ht="17" thickBot="1" x14ac:dyDescent="0.25">
      <c r="A17" s="49" t="s">
        <v>23</v>
      </c>
      <c r="B17" s="49" t="s">
        <v>299</v>
      </c>
      <c r="C17" s="4" t="s">
        <v>42</v>
      </c>
      <c r="D17" s="4" t="s">
        <v>593</v>
      </c>
      <c r="F17" t="str">
        <f t="shared" si="0"/>
        <v>&lt;tr&gt;&lt;td&gt;Description&lt;/td&gt;&lt;td class='slds-truncate'&gt;pushtopics__Description__c&lt;/td&gt;&lt;td&gt;N&lt;/td&gt;&lt;td&gt;Description of the Executable.&lt;/td&gt;&lt;/tr&gt;</v>
      </c>
      <c r="G17" t="str">
        <f t="shared" si="1"/>
        <v>&lt;tr&gt;&lt;td&gt;Description&lt;/td&gt;&lt;td class='slds-truncate'&gt;pushtopics__Description__c&lt;/td&gt;&lt;td&gt;N&lt;/td&gt;&lt;td&gt;Description of the Executable.&lt;/td&gt;&lt;/tr&gt;</v>
      </c>
    </row>
    <row r="18" spans="1:7" ht="33" thickBot="1" x14ac:dyDescent="0.25">
      <c r="A18" s="49" t="s">
        <v>2</v>
      </c>
      <c r="B18" s="49" t="s">
        <v>314</v>
      </c>
      <c r="C18" s="4" t="s">
        <v>42</v>
      </c>
      <c r="D18" s="4" t="s">
        <v>596</v>
      </c>
      <c r="F18" t="str">
        <f t="shared" si="0"/>
        <v>&lt;tr&gt;&lt;td&gt;Direction&lt;/td&gt;&lt;td class='slds-truncate'&gt;pushtopics__Direction__c&lt;/td&gt;&lt;td&gt;N&lt;/td&gt;&lt;td&gt;The Direction of the Executable. If not defined, the Direction of the Job is used. At least one of the &lt;b&gt;Direction&lt;/b&gt; and &lt;b&gt;Job&lt;/b&gt; fields is required.&lt;/td&gt;&lt;/tr&gt;</v>
      </c>
      <c r="G18" t="str">
        <f t="shared" si="1"/>
        <v>&lt;tr&gt;&lt;td&gt;Direction&lt;/td&gt;&lt;td class='slds-truncate'&gt;pushtopics__Direction__c&lt;/td&gt;&lt;td&gt;N&lt;/td&gt;&lt;td&gt;The Direction of the Executable. If not defined, the Direction of the Job is used. At least one of the &lt;b&gt;Direction&lt;/b&gt; and &lt;b&gt;Job&lt;/b&gt; fields is required.&lt;/td&gt;&lt;/tr&gt;</v>
      </c>
    </row>
    <row r="19" spans="1:7" ht="33" thickBot="1" x14ac:dyDescent="0.25">
      <c r="A19" s="3" t="s">
        <v>36</v>
      </c>
      <c r="B19" s="4" t="s">
        <v>315</v>
      </c>
      <c r="C19" s="4" t="s">
        <v>42</v>
      </c>
      <c r="D19" s="4" t="s">
        <v>505</v>
      </c>
      <c r="F19" t="str">
        <f t="shared" si="0"/>
        <v>&lt;tr&gt;&lt;td&gt;Disable Feed Tracking?&lt;/td&gt;&lt;td class='slds-truncate'&gt;pushtopics__DisableFeedTracking__c&lt;/td&gt;&lt;td&gt;N&lt;/td&gt;&lt;td&gt;To disable Feed Tracking in the Target. It can only be checked when the Target is an integration type of Connection. Default is "false". &lt;/td&gt;&lt;/tr&gt;</v>
      </c>
      <c r="G19" t="str">
        <f t="shared" si="1"/>
        <v>&lt;tr&gt;&lt;td&gt;Disable Feed Tracking?&lt;/td&gt;&lt;td class='slds-truncate'&gt;pushtopics__DisableFeedTracking__c&lt;/td&gt;&lt;td&gt;N&lt;/td&gt;&lt;td&gt;To disable Feed Tracking in the Target. It can only be checked when the Target is an integration type of Connection. Default is "false". &lt;/td&gt;&lt;/tr&gt;</v>
      </c>
    </row>
    <row r="20" spans="1:7" ht="35" thickBot="1" x14ac:dyDescent="0.25">
      <c r="A20" s="3" t="s">
        <v>38</v>
      </c>
      <c r="B20" s="4" t="s">
        <v>316</v>
      </c>
      <c r="C20" s="4" t="s">
        <v>42</v>
      </c>
      <c r="D20" s="5" t="s">
        <v>317</v>
      </c>
      <c r="F20" t="str">
        <f t="shared" si="0"/>
        <v>&lt;tr&gt;&lt;td&gt;Failure Message&lt;/td&gt;&lt;td class='slds-truncate'&gt;pushtopics__FailureMessage__c&lt;/td&gt;&lt;td&gt;N&lt;/td&gt;&lt;td&gt;If defined, the message will be shown in the notification when the Execution fails. If undefined, a system default message will be displayed.&lt;/td&gt;&lt;/tr&gt;</v>
      </c>
      <c r="G20" t="str">
        <f t="shared" si="1"/>
        <v>&lt;tr&gt;&lt;td&gt;Failure Message&lt;/td&gt;&lt;td class='slds-truncate'&gt;pushtopics__FailureMessage__c&lt;/td&gt;&lt;td&gt;N&lt;/td&gt;&lt;td&gt;If defined, the message will be shown in the notification when the Execution fails. If undefined, a system default message will be displayed.&lt;/td&gt;&lt;/tr&gt;</v>
      </c>
    </row>
    <row r="21" spans="1:7" ht="49" thickBot="1" x14ac:dyDescent="0.25">
      <c r="A21" s="3" t="s">
        <v>32</v>
      </c>
      <c r="B21" s="4" t="s">
        <v>318</v>
      </c>
      <c r="C21" s="4" t="s">
        <v>42</v>
      </c>
      <c r="D21" s="4" t="s">
        <v>319</v>
      </c>
      <c r="F21" t="str">
        <f t="shared" si="0"/>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1" t="str">
        <f t="shared" si="1"/>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2" spans="1:7" ht="33" thickBot="1" x14ac:dyDescent="0.25">
      <c r="A22" s="3" t="s">
        <v>6</v>
      </c>
      <c r="B22" s="4" t="s">
        <v>320</v>
      </c>
      <c r="C22" s="4" t="s">
        <v>42</v>
      </c>
      <c r="D22" s="4" t="s">
        <v>597</v>
      </c>
      <c r="F22" t="str">
        <f t="shared" si="0"/>
        <v>&lt;tr&gt;&lt;td&gt;Job&lt;/td&gt;&lt;td class='slds-truncate'&gt;pushtopics__Job__c&lt;/td&gt;&lt;td&gt;N&lt;/td&gt;&lt;td&gt;The Job that the Executable is associated with. When multiple Executables are associated with a same Job, they can be executed in sequence based on the Seq No..&lt;/td&gt;&lt;/tr&gt;</v>
      </c>
      <c r="G22" t="str">
        <f t="shared" si="1"/>
        <v>&lt;tr&gt;&lt;td&gt;Job&lt;/td&gt;&lt;td class='slds-truncate'&gt;pushtopics__Job__c&lt;/td&gt;&lt;td&gt;N&lt;/td&gt;&lt;td&gt;The Job that the Executable is associated with. When multiple Executables are associated with a same Job, they can be executed in sequence based on the Seq No..&lt;/td&gt;&lt;/tr&gt;</v>
      </c>
    </row>
    <row r="23" spans="1:7" ht="65" thickBot="1" x14ac:dyDescent="0.25">
      <c r="A23" s="3" t="s">
        <v>521</v>
      </c>
      <c r="B23" s="4" t="s">
        <v>518</v>
      </c>
      <c r="C23" s="4" t="s">
        <v>42</v>
      </c>
      <c r="D23" s="4" t="s">
        <v>524</v>
      </c>
      <c r="F23" t="str">
        <f t="shared" si="0"/>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c r="G23" t="str">
        <f t="shared" si="1"/>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row>
    <row r="24" spans="1:7" ht="17" thickBot="1" x14ac:dyDescent="0.25">
      <c r="A24" s="3" t="s">
        <v>599</v>
      </c>
      <c r="B24" s="4" t="s">
        <v>279</v>
      </c>
      <c r="C24" s="4" t="s">
        <v>24</v>
      </c>
      <c r="D24" s="4" t="s">
        <v>598</v>
      </c>
      <c r="F24" t="str">
        <f t="shared" si="0"/>
        <v>&lt;tr&gt;&lt;td&gt;Executable API Name&lt;/td&gt;&lt;td class='slds-truncate'&gt;pushtopics__ApiName__c&lt;/td&gt;&lt;td&gt;Y&lt;/td&gt;&lt;td&gt;The name that uniquely identifies the Executable.&lt;/td&gt;&lt;/tr&gt;</v>
      </c>
      <c r="G24" t="str">
        <f t="shared" si="1"/>
        <v>&lt;tr&gt;&lt;td&gt;Executable API Name&lt;/td&gt;&lt;td class='slds-truncate'&gt;pushtopics__ApiName__c&lt;/td&gt;&lt;td&gt;Y&lt;/td&gt;&lt;td&gt;The name that uniquely identifies the Executable.&lt;/td&gt;&lt;/tr&gt;</v>
      </c>
    </row>
    <row r="25" spans="1:7" ht="17" thickBot="1" x14ac:dyDescent="0.25">
      <c r="A25" s="49" t="s">
        <v>600</v>
      </c>
      <c r="B25" s="23" t="s">
        <v>21</v>
      </c>
      <c r="C25" s="4" t="s">
        <v>24</v>
      </c>
      <c r="D25" s="4" t="s">
        <v>601</v>
      </c>
      <c r="F25" t="str">
        <f t="shared" si="0"/>
        <v>&lt;tr&gt;&lt;td&gt;Executable Name&lt;/td&gt;&lt;td class='slds-truncate'&gt;Name&lt;/td&gt;&lt;td&gt;Y&lt;/td&gt;&lt;td&gt;The name of the Executable.&lt;/td&gt;&lt;/tr&gt;</v>
      </c>
      <c r="G25" t="str">
        <f t="shared" si="1"/>
        <v>&lt;tr&gt;&lt;td&gt;Executable Name&lt;/td&gt;&lt;td class='slds-truncate'&gt;Name&lt;/td&gt;&lt;td&gt;Y&lt;/td&gt;&lt;td&gt;The name of the Executable.&lt;/td&gt;&lt;/tr&gt;</v>
      </c>
    </row>
    <row r="26" spans="1:7" ht="33" thickBot="1" x14ac:dyDescent="0.25">
      <c r="A26" s="59" t="s">
        <v>515</v>
      </c>
      <c r="B26" s="59" t="s">
        <v>519</v>
      </c>
      <c r="C26" s="4" t="s">
        <v>42</v>
      </c>
      <c r="D26" s="4" t="s">
        <v>517</v>
      </c>
      <c r="F26"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26" t="str">
        <f t="shared" si="1"/>
        <v>&lt;tr&gt;&lt;td&gt;Notify Email Addresses&lt;/td&gt;&lt;td class='slds-truncate'&gt;pushtopics__NotifyEmailAddresses__c&lt;/td&gt;&lt;td&gt;N&lt;/td&gt;&lt;td&gt;Comma separated email addresses to be notified when the execution is completed if the Notify When Execution Completes? is checked.&lt;/td&gt;&lt;/tr&gt;</v>
      </c>
    </row>
    <row r="27" spans="1:7" ht="49" thickBot="1" x14ac:dyDescent="0.25">
      <c r="A27" s="59" t="s">
        <v>516</v>
      </c>
      <c r="B27" s="59" t="s">
        <v>520</v>
      </c>
      <c r="C27" s="4" t="s">
        <v>42</v>
      </c>
      <c r="D27" s="4" t="s">
        <v>675</v>
      </c>
      <c r="F27"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27"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28" spans="1:7" ht="17" thickBot="1" x14ac:dyDescent="0.25">
      <c r="A28" s="3" t="s">
        <v>29</v>
      </c>
      <c r="B28" s="4" t="s">
        <v>321</v>
      </c>
      <c r="C28" s="4" t="s">
        <v>42</v>
      </c>
      <c r="D28" s="4" t="s">
        <v>322</v>
      </c>
      <c r="F28" t="str">
        <f t="shared" si="0"/>
        <v>&lt;tr&gt;&lt;td&gt;Retrieve Limit&lt;/td&gt;&lt;td class='slds-truncate'&gt;pushtopics__RetrieveLimit__c&lt;/td&gt;&lt;td&gt;N&lt;/td&gt;&lt;td&gt;If defined, it will be the maximum number of records that can be retrieved from the Source.&lt;/td&gt;&lt;/tr&gt;</v>
      </c>
      <c r="G28" t="str">
        <f t="shared" si="1"/>
        <v>&lt;tr&gt;&lt;td&gt;Retrieve Limit&lt;/td&gt;&lt;td class='slds-truncate'&gt;pushtopics__RetrieveLimit__c&lt;/td&gt;&lt;td&gt;N&lt;/td&gt;&lt;td&gt;If defined, it will be the maximum number of records that can be retrieved from the Source.&lt;/td&gt;&lt;/tr&gt;</v>
      </c>
    </row>
    <row r="29" spans="1:7" ht="33" thickBot="1" x14ac:dyDescent="0.25">
      <c r="A29" s="3" t="s">
        <v>522</v>
      </c>
      <c r="B29" s="4" t="s">
        <v>523</v>
      </c>
      <c r="C29" s="4" t="s">
        <v>42</v>
      </c>
      <c r="D29" s="4" t="s">
        <v>525</v>
      </c>
      <c r="F29" t="str">
        <f t="shared" si="0"/>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c r="G29" t="str">
        <f t="shared" si="1"/>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row>
    <row r="30" spans="1:7" ht="17" thickBot="1" x14ac:dyDescent="0.25">
      <c r="A30" s="3" t="s">
        <v>324</v>
      </c>
      <c r="B30" s="4" t="s">
        <v>323</v>
      </c>
      <c r="C30" s="4" t="s">
        <v>42</v>
      </c>
      <c r="D30" s="4" t="s">
        <v>325</v>
      </c>
      <c r="F30" t="str">
        <f t="shared" si="0"/>
        <v>&lt;tr&gt;&lt;td&gt;Retrieve Order By&lt;/td&gt;&lt;td class='slds-truncate'&gt;pushtopics__RetrieveOrderBy__c&lt;/td&gt;&lt;td&gt;N&lt;/td&gt;&lt;td&gt;The order in which the source data is retrieved.&lt;/td&gt;&lt;/tr&gt;</v>
      </c>
      <c r="G30" t="str">
        <f t="shared" si="1"/>
        <v>&lt;tr&gt;&lt;td&gt;Retrieve Order By&lt;/td&gt;&lt;td class='slds-truncate'&gt;pushtopics__RetrieveOrderBy__c&lt;/td&gt;&lt;td&gt;N&lt;/td&gt;&lt;td&gt;The order in which the source data is retrieved.&lt;/td&gt;&lt;/tr&gt;</v>
      </c>
    </row>
    <row r="31" spans="1:7" ht="49" thickBot="1" x14ac:dyDescent="0.25">
      <c r="A31" s="3" t="s">
        <v>327</v>
      </c>
      <c r="B31" s="4" t="s">
        <v>326</v>
      </c>
      <c r="C31" s="4" t="s">
        <v>42</v>
      </c>
      <c r="D31" s="4" t="s">
        <v>602</v>
      </c>
      <c r="F31" t="str">
        <f t="shared" si="0"/>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c r="G31" t="str">
        <f t="shared" si="1"/>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row>
    <row r="32" spans="1:7" ht="80" customHeight="1" x14ac:dyDescent="0.2">
      <c r="A32" s="8" t="s">
        <v>329</v>
      </c>
      <c r="B32" s="8" t="s">
        <v>328</v>
      </c>
      <c r="C32" s="8" t="s">
        <v>42</v>
      </c>
      <c r="D32" s="9" t="s">
        <v>330</v>
      </c>
      <c r="F32" t="str">
        <f t="shared" si="0"/>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32" t="str">
        <f t="shared" si="1"/>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33" spans="1:7" ht="33" thickBot="1" x14ac:dyDescent="0.25">
      <c r="A33" s="3" t="s">
        <v>26</v>
      </c>
      <c r="B33" s="4" t="s">
        <v>331</v>
      </c>
      <c r="C33" s="4" t="s">
        <v>42</v>
      </c>
      <c r="D33" s="4" t="s">
        <v>594</v>
      </c>
      <c r="F33" t="str">
        <f t="shared" si="0"/>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c r="G33" t="str">
        <f t="shared" ref="G33:G44" si="2">IF(LEFT(F33,1)="""",MID(F33, 1, LEN(F33) - 2),F33)</f>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row>
    <row r="34" spans="1:7" ht="17" thickBot="1" x14ac:dyDescent="0.25">
      <c r="A34" s="3" t="s">
        <v>613</v>
      </c>
      <c r="B34" s="4" t="s">
        <v>612</v>
      </c>
      <c r="C34" s="4" t="s">
        <v>42</v>
      </c>
      <c r="D34" s="4" t="s">
        <v>614</v>
      </c>
      <c r="F34" t="str">
        <f t="shared" si="0"/>
        <v>&lt;tr&gt;&lt;td&gt;Seq No. Must Be Unique Across Job&lt;/td&gt;&lt;td class='slds-truncate'&gt;pushtopics__SeqNoMustBeUniqueAcrossJob__c&lt;/td&gt;&lt;td&gt;N&lt;/td&gt;&lt;td&gt;A helper field used to make sure all Executables associated with a same Job must have uniuqe Seq No.&lt;/td&gt;&lt;/tr&gt;</v>
      </c>
      <c r="G34" t="str">
        <f t="shared" si="2"/>
        <v>&lt;tr&gt;&lt;td&gt;Seq No. Must Be Unique Across Job&lt;/td&gt;&lt;td class='slds-truncate'&gt;pushtopics__SeqNoMustBeUniqueAcrossJob__c&lt;/td&gt;&lt;td&gt;N&lt;/td&gt;&lt;td&gt;A helper field used to make sure all Executables associated with a same Job must have uniuqe Seq No.&lt;/td&gt;&lt;/tr&gt;</v>
      </c>
    </row>
    <row r="35" spans="1:7" ht="17" thickBot="1" x14ac:dyDescent="0.25">
      <c r="A35" s="3" t="s">
        <v>604</v>
      </c>
      <c r="B35" s="4" t="s">
        <v>605</v>
      </c>
      <c r="C35" s="4" t="s">
        <v>42</v>
      </c>
      <c r="D35" s="4" t="s">
        <v>506</v>
      </c>
      <c r="F35" t="str">
        <f t="shared" si="0"/>
        <v>&lt;tr&gt;&lt;td&gt;Skip Null Values?&lt;/td&gt;&lt;td class='slds-truncate'&gt;pushtopics__SkipNullValues__c&lt;/td&gt;&lt;td&gt;N&lt;/td&gt;&lt;td&gt;Default is "false". If checked and the calculated value is null, the target field will not be updated.&lt;/td&gt;&lt;/tr&gt;</v>
      </c>
      <c r="G35" t="str">
        <f>IF(LEFT(F35,1)="""",MID(F35, 1, LEN(F35) - 2),F35)</f>
        <v>&lt;tr&gt;&lt;td&gt;Skip Null Values?&lt;/td&gt;&lt;td class='slds-truncate'&gt;pushtopics__SkipNullValues__c&lt;/td&gt;&lt;td&gt;N&lt;/td&gt;&lt;td&gt;Default is "false". If checked and the calculated value is null, the target field will not be updated.&lt;/td&gt;&lt;/tr&gt;</v>
      </c>
    </row>
    <row r="36" spans="1:7" ht="33" thickBot="1" x14ac:dyDescent="0.25">
      <c r="A36" s="3" t="s">
        <v>607</v>
      </c>
      <c r="B36" s="4" t="s">
        <v>606</v>
      </c>
      <c r="C36" s="4" t="s">
        <v>42</v>
      </c>
      <c r="D36" s="4" t="s">
        <v>608</v>
      </c>
      <c r="F36" t="str">
        <f t="shared" si="0"/>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c r="G36" t="str">
        <f>IF(LEFT(F36,1)="""",MID(F36, 1, LEN(F36) - 2),F36)</f>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row>
    <row r="37" spans="1:7" ht="17" thickBot="1" x14ac:dyDescent="0.25">
      <c r="A37" s="3" t="s">
        <v>39</v>
      </c>
      <c r="B37" s="4" t="s">
        <v>332</v>
      </c>
      <c r="C37" s="4" t="s">
        <v>42</v>
      </c>
      <c r="D37" s="4" t="s">
        <v>333</v>
      </c>
      <c r="F37" t="str">
        <f t="shared" si="0"/>
        <v>&lt;tr&gt;&lt;td&gt;Source Connection Name&lt;/td&gt;&lt;td class='slds-truncate'&gt;pushtopics__SourceConnectionName__c&lt;/td&gt;&lt;td&gt;N&lt;/td&gt;&lt;td&gt;Formula field that shows the name of the source connection&lt;/td&gt;&lt;/tr&gt;</v>
      </c>
      <c r="G37" t="str">
        <f>IF(LEFT(F37,1)="""",MID(F37, 1, LEN(F37) - 2),F37)</f>
        <v>&lt;tr&gt;&lt;td&gt;Source Connection Name&lt;/td&gt;&lt;td class='slds-truncate'&gt;pushtopics__SourceConnectionName__c&lt;/td&gt;&lt;td&gt;N&lt;/td&gt;&lt;td&gt;Formula field that shows the name of the source connection&lt;/td&gt;&lt;/tr&gt;</v>
      </c>
    </row>
    <row r="38" spans="1:7" ht="17" thickBot="1" x14ac:dyDescent="0.25">
      <c r="A38" s="3" t="s">
        <v>335</v>
      </c>
      <c r="B38" s="4" t="s">
        <v>334</v>
      </c>
      <c r="C38" s="4" t="s">
        <v>42</v>
      </c>
      <c r="D38" s="4" t="s">
        <v>336</v>
      </c>
      <c r="F38" t="str">
        <f t="shared" si="0"/>
        <v>&lt;tr&gt;&lt;td&gt;Source Object Name&lt;/td&gt;&lt;td class='slds-truncate'&gt;pushtopics__SourceObjectName__c&lt;/td&gt;&lt;td&gt;N&lt;/td&gt;&lt;td&gt;The Source Object's API name, where the source data will be retrieved from.&lt;/td&gt;&lt;/tr&gt;</v>
      </c>
      <c r="G38" t="str">
        <f t="shared" si="2"/>
        <v>&lt;tr&gt;&lt;td&gt;Source Object Name&lt;/td&gt;&lt;td class='slds-truncate'&gt;pushtopics__SourceObjectName__c&lt;/td&gt;&lt;td&gt;N&lt;/td&gt;&lt;td&gt;The Source Object's API name, where the source data will be retrieved from.&lt;/td&gt;&lt;/tr&gt;</v>
      </c>
    </row>
    <row r="39" spans="1:7" ht="17" thickBot="1" x14ac:dyDescent="0.25">
      <c r="A39" s="3" t="s">
        <v>610</v>
      </c>
      <c r="B39" s="4" t="s">
        <v>609</v>
      </c>
      <c r="C39" s="4" t="s">
        <v>42</v>
      </c>
      <c r="D39" s="4" t="s">
        <v>611</v>
      </c>
      <c r="F39" t="str">
        <f t="shared" si="0"/>
        <v>&lt;tr&gt;&lt;td&gt;Stop Execution When A Batch Fails?&lt;/td&gt;&lt;td class='slds-truncate'&gt;pushtopics__StopExecutionWhenABatchFails__c&lt;/td&gt;&lt;td&gt;N&lt;/td&gt;&lt;td&gt;Default false. If checked, execution will be stopped if there is a batch failed.&lt;/td&gt;&lt;/tr&gt;</v>
      </c>
      <c r="G39" t="str">
        <f t="shared" si="2"/>
        <v>&lt;tr&gt;&lt;td&gt;Stop Execution When A Batch Fails?&lt;/td&gt;&lt;td class='slds-truncate'&gt;pushtopics__StopExecutionWhenABatchFails__c&lt;/td&gt;&lt;td&gt;N&lt;/td&gt;&lt;td&gt;Default false. If checked, execution will be stopped if there is a batch failed.&lt;/td&gt;&lt;/tr&gt;</v>
      </c>
    </row>
    <row r="40" spans="1:7" ht="35" thickBot="1" x14ac:dyDescent="0.25">
      <c r="A40" s="3" t="s">
        <v>37</v>
      </c>
      <c r="B40" s="4" t="s">
        <v>337</v>
      </c>
      <c r="C40" s="4" t="s">
        <v>42</v>
      </c>
      <c r="D40" s="5" t="s">
        <v>403</v>
      </c>
      <c r="F40" t="str">
        <f t="shared" si="0"/>
        <v>&lt;tr&gt;&lt;td&gt;Success Message&lt;/td&gt;&lt;td class='slds-truncate'&gt;pushtopics__SuccessMessage__c&lt;/td&gt;&lt;td&gt;N&lt;/td&gt;&lt;td&gt;If defined, the message will be shown in the notification when the Execution succeeds. If undefined, a system default message will be displayed.&lt;/td&gt;&lt;/tr&gt;</v>
      </c>
      <c r="G40" t="str">
        <f>IF(LEFT(F40,1)="""",MID(F40, 1, LEN(F40) - 2),F40)</f>
        <v>&lt;tr&gt;&lt;td&gt;Success Message&lt;/td&gt;&lt;td class='slds-truncate'&gt;pushtopics__SuccessMessage__c&lt;/td&gt;&lt;td&gt;N&lt;/td&gt;&lt;td&gt;If defined, the message will be shown in the notification when the Execution succeeds. If undefined, a system default message will be displayed.&lt;/td&gt;&lt;/tr&gt;</v>
      </c>
    </row>
    <row r="41" spans="1:7" ht="17" thickBot="1" x14ac:dyDescent="0.25">
      <c r="A41" s="7" t="s">
        <v>40</v>
      </c>
      <c r="B41" s="48" t="s">
        <v>338</v>
      </c>
      <c r="C41" s="4" t="s">
        <v>42</v>
      </c>
      <c r="D41" s="4" t="s">
        <v>41</v>
      </c>
      <c r="F41" t="str">
        <f t="shared" si="0"/>
        <v>&lt;tr&gt;&lt;td&gt;Target Connection Name&lt;/td&gt;&lt;td class='slds-truncate'&gt;pushtopics__TargetConnectionName__c&lt;/td&gt;&lt;td&gt;N&lt;/td&gt;&lt;td&gt;A formula field that shows the name of the target connection&lt;/td&gt;&lt;/tr&gt;</v>
      </c>
      <c r="G41" t="str">
        <f>IF(LEFT(F41,1)="""",MID(F41, 1, LEN(F41) - 2),F41)</f>
        <v>&lt;tr&gt;&lt;td&gt;Target Connection Name&lt;/td&gt;&lt;td class='slds-truncate'&gt;pushtopics__TargetConnectionName__c&lt;/td&gt;&lt;td&gt;N&lt;/td&gt;&lt;td&gt;A formula field that shows the name of the target connection&lt;/td&gt;&lt;/tr&gt;</v>
      </c>
    </row>
    <row r="42" spans="1:7" ht="65" thickBot="1" x14ac:dyDescent="0.25">
      <c r="A42" s="3" t="s">
        <v>28</v>
      </c>
      <c r="B42" s="4" t="s">
        <v>339</v>
      </c>
      <c r="C42" s="4" t="s">
        <v>24</v>
      </c>
      <c r="D42" s="4" t="s">
        <v>507</v>
      </c>
      <c r="F42" t="str">
        <f t="shared" si="0"/>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c r="G42" t="str">
        <f>IF(LEFT(F42,1)="""",MID(F42, 1, LEN(F42) - 2),F42)</f>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row>
    <row r="43" spans="1:7" ht="17" thickBot="1" x14ac:dyDescent="0.25">
      <c r="A43" s="3" t="s">
        <v>27</v>
      </c>
      <c r="B43" s="4" t="s">
        <v>340</v>
      </c>
      <c r="C43" s="4" t="s">
        <v>24</v>
      </c>
      <c r="D43" s="4" t="s">
        <v>341</v>
      </c>
      <c r="F43" t="str">
        <f t="shared" si="0"/>
        <v>&lt;tr&gt;&lt;td&gt;Target Object Name&lt;/td&gt;&lt;td class='slds-truncate'&gt;pushtopics__TargetObjectName__c&lt;/td&gt;&lt;td&gt;Y&lt;/td&gt;&lt;td&gt;The Object's API name in the Target where the data will be synced to.&lt;/td&gt;&lt;/tr&gt;</v>
      </c>
      <c r="G43" t="str">
        <f t="shared" si="2"/>
        <v>&lt;tr&gt;&lt;td&gt;Target Object Name&lt;/td&gt;&lt;td class='slds-truncate'&gt;pushtopics__TargetObjectName__c&lt;/td&gt;&lt;td&gt;Y&lt;/td&gt;&lt;td&gt;The Object's API name in the Target where the data will be synced to.&lt;/td&gt;&lt;/tr&gt;</v>
      </c>
    </row>
    <row r="44" spans="1:7" ht="17" thickBot="1" x14ac:dyDescent="0.25">
      <c r="A44" s="3" t="s">
        <v>33</v>
      </c>
      <c r="B44" s="4" t="s">
        <v>342</v>
      </c>
      <c r="C44" s="4" t="s">
        <v>42</v>
      </c>
      <c r="D44" s="4" t="s">
        <v>34</v>
      </c>
      <c r="F44" t="str">
        <f t="shared" si="0"/>
        <v>&lt;tr&gt;&lt;td&gt;Use Default Assignment Rule?&lt;/td&gt;&lt;td class='slds-truncate'&gt;pushtopics__UseDefaultAssignmentRule__c&lt;/td&gt;&lt;td&gt;N&lt;/td&gt;&lt;td&gt;Default "false". If checked, the default assignment rule in the Target will be used.&lt;/td&gt;&lt;/tr&gt;</v>
      </c>
      <c r="G44" t="str">
        <f t="shared" si="2"/>
        <v>&lt;tr&gt;&lt;td&gt;Use Default Assignment Rule?&lt;/td&gt;&lt;td class='slds-truncate'&gt;pushtopics__UseDefaultAssignmentRule__c&lt;/td&gt;&lt;td&gt;N&lt;/td&gt;&lt;td&gt;Default "false". If checked, the default assignment rule in the Target will be used.&lt;/td&gt;&lt;/tr&gt;</v>
      </c>
    </row>
    <row r="46" spans="1:7" x14ac:dyDescent="0.2">
      <c r="F46" t="str">
        <f>"&lt;/tbody&gt;&lt;/table&gt;&lt;/div&gt;&lt;div class='v-space'&gt;&lt;/div&gt;"</f>
        <v>&lt;/tbody&gt;&lt;/table&gt;&lt;/div&gt;&lt;div class='v-space'&gt;&lt;/div&gt;</v>
      </c>
    </row>
    <row r="48" spans="1:7" x14ac:dyDescent="0.2">
      <c r="A48" t="s">
        <v>269</v>
      </c>
    </row>
    <row r="49" spans="1:2" ht="153" x14ac:dyDescent="0.2">
      <c r="A49" s="10" t="s">
        <v>603</v>
      </c>
      <c r="B4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370</v>
      </c>
      <c r="E2" t="str">
        <f>"&lt;h1 id='title'&gt;" &amp; A2 &amp; "&lt;/h1&gt;"</f>
        <v>&lt;h1 id='title'&gt;Execution&lt;/h1&gt;</v>
      </c>
    </row>
    <row r="4" spans="1:5" ht="51" x14ac:dyDescent="0.2">
      <c r="A4" s="10" t="s">
        <v>662</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395</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1" t="s">
        <v>688</v>
      </c>
      <c r="B7" s="61"/>
      <c r="C7" s="61"/>
      <c r="E7" t="str">
        <f>"&lt;div class='v-space'&gt;&lt;/div&gt;&lt;div&gt;&lt;h2&gt;" &amp; A7 &amp; "&lt;/h2&gt;"</f>
        <v>&lt;div class='v-space'&gt;&lt;/div&gt;&lt;div&gt;&lt;h2&gt;Summary&lt;/h2&gt;</v>
      </c>
    </row>
    <row r="8" spans="1:5" ht="17" thickBot="1" x14ac:dyDescent="0.25">
      <c r="A8" s="45" t="s">
        <v>21</v>
      </c>
      <c r="B8" s="51" t="s">
        <v>297</v>
      </c>
      <c r="C8" s="46" t="s">
        <v>23</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46</v>
      </c>
      <c r="B9" s="2" t="s">
        <v>379</v>
      </c>
      <c r="C9" s="2" t="s">
        <v>666</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47</v>
      </c>
      <c r="B10" s="4" t="s">
        <v>378</v>
      </c>
      <c r="C10" s="4" t="s">
        <v>667</v>
      </c>
      <c r="E10" t="str">
        <f t="shared" si="0"/>
        <v>&lt;tr&gt;&lt;td&gt;End Time&lt;/td&gt;&lt;td class='slds-truncate'&gt;pushtopics__EndTime__c&lt;/td&gt;&lt;td&gt;The time when the Execution ends&lt;/td&gt;&lt;/tr&gt;</v>
      </c>
    </row>
    <row r="11" spans="1:5" ht="17" thickBot="1" x14ac:dyDescent="0.25">
      <c r="A11" s="3" t="s">
        <v>48</v>
      </c>
      <c r="B11" s="4" t="s">
        <v>380</v>
      </c>
      <c r="C11" s="4" t="s">
        <v>49</v>
      </c>
      <c r="E11" t="str">
        <f t="shared" si="0"/>
        <v>&lt;tr&gt;&lt;td&gt;Completed?&lt;/td&gt;&lt;td class='slds-truncate'&gt;pushtopics__Completed__c&lt;/td&gt;&lt;td&gt;Indicates whether the Execution was completed or not.&lt;/td&gt;&lt;/tr&gt;</v>
      </c>
    </row>
    <row r="12" spans="1:5" ht="17" thickBot="1" x14ac:dyDescent="0.25">
      <c r="A12" s="3" t="s">
        <v>50</v>
      </c>
      <c r="B12" s="4" t="s">
        <v>381</v>
      </c>
      <c r="C12" s="4" t="s">
        <v>51</v>
      </c>
      <c r="E12" t="str">
        <f t="shared" si="0"/>
        <v>&lt;tr&gt;&lt;td&gt;Stopped?&lt;/td&gt;&lt;td class='slds-truncate'&gt;pushtopics__Stopped__c&lt;/td&gt;&lt;td&gt;Indicates whether the Execution was stopped or not.&lt;/td&gt;&lt;/tr&gt;</v>
      </c>
    </row>
    <row r="13" spans="1:5" ht="17" thickBot="1" x14ac:dyDescent="0.25">
      <c r="A13" s="3" t="s">
        <v>52</v>
      </c>
      <c r="B13" s="4" t="s">
        <v>382</v>
      </c>
      <c r="C13" s="4" t="s">
        <v>53</v>
      </c>
      <c r="E13" t="str">
        <f t="shared" si="0"/>
        <v>&lt;tr&gt;&lt;td&gt;Succeeded?&lt;/td&gt;&lt;td class='slds-truncate'&gt;pushtopics__Succeeded__c&lt;/td&gt;&lt;td&gt;Indicates whether the Execution was successful or not.&lt;/td&gt;&lt;/tr&gt;</v>
      </c>
    </row>
    <row r="14" spans="1:5" ht="17" thickBot="1" x14ac:dyDescent="0.25">
      <c r="A14" s="3" t="s">
        <v>54</v>
      </c>
      <c r="B14" s="4" t="s">
        <v>383</v>
      </c>
      <c r="C14" s="4" t="s">
        <v>55</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384</v>
      </c>
      <c r="B15" s="4" t="s">
        <v>385</v>
      </c>
      <c r="C15" s="4" t="s">
        <v>436</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56</v>
      </c>
      <c r="B16" s="2" t="s">
        <v>386</v>
      </c>
      <c r="C16" s="2" t="s">
        <v>434</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57</v>
      </c>
      <c r="B17" s="4" t="s">
        <v>382</v>
      </c>
      <c r="C17" s="4" t="s">
        <v>437</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58</v>
      </c>
      <c r="B18" s="4" t="s">
        <v>387</v>
      </c>
      <c r="C18" s="4" t="s">
        <v>435</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65</v>
      </c>
      <c r="B19" s="4" t="s">
        <v>388</v>
      </c>
      <c r="C19" s="4" t="s">
        <v>396</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2" t="s">
        <v>687</v>
      </c>
      <c r="B22" s="63"/>
      <c r="C22" s="64"/>
      <c r="E22" t="str">
        <f>"&lt;div class='v-space'&gt;&lt;/div&gt;&lt;div&gt;&lt;h2&gt;" &amp; A22 &amp; "&lt;/h2&gt;"</f>
        <v>&lt;div class='v-space'&gt;&lt;/div&gt;&lt;div&gt;&lt;h2&gt;Information &amp; Settings&lt;/h2&gt;</v>
      </c>
    </row>
    <row r="23" spans="1:6" ht="17" thickBot="1" x14ac:dyDescent="0.25">
      <c r="A23" s="45" t="s">
        <v>21</v>
      </c>
      <c r="B23" s="51" t="s">
        <v>297</v>
      </c>
      <c r="C23" s="46" t="s">
        <v>23</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373</v>
      </c>
      <c r="B24" s="4" t="s">
        <v>21</v>
      </c>
      <c r="C24" s="4" t="s">
        <v>668</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595</v>
      </c>
      <c r="B25" s="50" t="s">
        <v>618</v>
      </c>
      <c r="C25" s="4" t="s">
        <v>661</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25</v>
      </c>
      <c r="B26" s="4" t="s">
        <v>309</v>
      </c>
      <c r="C26" s="4" t="s">
        <v>43</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v>
      </c>
      <c r="B27" s="4" t="s">
        <v>374</v>
      </c>
      <c r="C27" s="4" t="s">
        <v>44</v>
      </c>
      <c r="E27" t="str">
        <f t="shared" si="2"/>
        <v>&lt;tr&gt;&lt;td&gt;Job Execution&lt;/td&gt;&lt;td class='slds-truncate'&gt;pushtopics__JobExecution__c&lt;/td&gt;&lt;td&gt;A lookup field references to the Job Execution if it was kicked off from a Job.&lt;/td&gt;&lt;/tr&gt;</v>
      </c>
      <c r="F27" t="str">
        <f t="shared" si="1"/>
        <v>&lt;tr&gt;&lt;td&gt;Job Execution&lt;/td&gt;&lt;td class='slds-truncate'&gt;pushtopics__JobExecution__c&lt;/td&gt;&lt;td&gt;A lookup field references to the Job Execution if it was kicked off from a Job.&lt;/td&gt;&lt;/tr&gt;</v>
      </c>
    </row>
    <row r="28" spans="1:6" ht="17" thickBot="1" x14ac:dyDescent="0.25">
      <c r="A28" s="3" t="s">
        <v>327</v>
      </c>
      <c r="B28" s="4" t="s">
        <v>326</v>
      </c>
      <c r="C28" s="4" t="s">
        <v>663</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375</v>
      </c>
      <c r="B29" s="4" t="s">
        <v>376</v>
      </c>
      <c r="C29" s="4" t="s">
        <v>665</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29</v>
      </c>
      <c r="B30" s="4" t="s">
        <v>321</v>
      </c>
      <c r="C30" s="4" t="s">
        <v>664</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30</v>
      </c>
      <c r="B31" s="4" t="s">
        <v>312</v>
      </c>
      <c r="C31" s="4" t="s">
        <v>664</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377</v>
      </c>
      <c r="B32" s="4" t="s">
        <v>328</v>
      </c>
      <c r="C32" s="4" t="s">
        <v>664</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307</v>
      </c>
      <c r="B33" s="4" t="s">
        <v>310</v>
      </c>
      <c r="C33" s="4" t="s">
        <v>664</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31</v>
      </c>
      <c r="B34" s="4" t="s">
        <v>311</v>
      </c>
      <c r="C34" s="4" t="s">
        <v>664</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32</v>
      </c>
      <c r="B35" s="4" t="s">
        <v>318</v>
      </c>
      <c r="C35" s="4" t="s">
        <v>664</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604</v>
      </c>
      <c r="B36" s="4" t="s">
        <v>605</v>
      </c>
      <c r="C36" s="4" t="s">
        <v>664</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607</v>
      </c>
      <c r="B37" s="4" t="s">
        <v>606</v>
      </c>
      <c r="C37" s="4" t="s">
        <v>664</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610</v>
      </c>
      <c r="B38" s="4" t="s">
        <v>609</v>
      </c>
      <c r="C38" s="4" t="s">
        <v>664</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33</v>
      </c>
      <c r="B39" s="4" t="s">
        <v>342</v>
      </c>
      <c r="C39" s="4" t="s">
        <v>664</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35</v>
      </c>
      <c r="B40" s="4" t="s">
        <v>313</v>
      </c>
      <c r="C40" s="4" t="s">
        <v>664</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685</v>
      </c>
      <c r="B41" s="55" t="s">
        <v>684</v>
      </c>
      <c r="C41" s="4" t="s">
        <v>664</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45</v>
      </c>
      <c r="B42" s="3" t="s">
        <v>315</v>
      </c>
      <c r="C42" s="4" t="s">
        <v>664</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1" t="s">
        <v>689</v>
      </c>
      <c r="B45" s="61"/>
      <c r="C45" s="61"/>
      <c r="E45" t="str">
        <f>"&lt;div class='v-space'&gt;&lt;/div&gt;&lt;div&gt;&lt;h2&gt;" &amp; A45 &amp; "&lt;/h2&gt;"</f>
        <v>&lt;div class='v-space'&gt;&lt;/div&gt;&lt;div&gt;&lt;h2&gt;Execution Log (When Batchable = FALSE)&lt;/h2&gt;</v>
      </c>
    </row>
    <row r="46" spans="1:6" ht="17" thickBot="1" x14ac:dyDescent="0.25">
      <c r="A46" s="45" t="s">
        <v>21</v>
      </c>
      <c r="B46" s="51" t="s">
        <v>297</v>
      </c>
      <c r="C46" s="46" t="s">
        <v>23</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59</v>
      </c>
      <c r="B47" s="2" t="s">
        <v>326</v>
      </c>
      <c r="C47" s="2" t="s">
        <v>60</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389</v>
      </c>
      <c r="B48" s="4" t="s">
        <v>390</v>
      </c>
      <c r="C48" s="4" t="s">
        <v>394</v>
      </c>
      <c r="E48" t="str">
        <f t="shared" si="3"/>
        <v>&lt;tr&gt;&lt;td&gt;Retrieved Data/Ids&lt;/td&gt;&lt;td class='slds-truncate'&gt;pushtopics__RetrievedDataOrIds__c&lt;/td&gt;&lt;td&gt;The retrieved source data or IDs in JSON format.&lt;/td&gt;&lt;/tr&gt;</v>
      </c>
    </row>
    <row r="49" spans="1:5" ht="33" thickBot="1" x14ac:dyDescent="0.25">
      <c r="A49" s="3" t="s">
        <v>61</v>
      </c>
      <c r="B49" s="4" t="s">
        <v>391</v>
      </c>
      <c r="C49" s="4" t="s">
        <v>62</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63</v>
      </c>
      <c r="B50" s="4" t="s">
        <v>392</v>
      </c>
      <c r="C50" s="4" t="s">
        <v>64</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66</v>
      </c>
      <c r="B51" s="6" t="s">
        <v>393</v>
      </c>
      <c r="C51" s="6" t="s">
        <v>669</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workbookViewId="0">
      <selection activeCell="D33" sqref="D33"/>
    </sheetView>
  </sheetViews>
  <sheetFormatPr baseColWidth="10" defaultColWidth="36.1640625" defaultRowHeight="16" x14ac:dyDescent="0.2"/>
  <cols>
    <col min="4" max="4" width="55.6640625" customWidth="1"/>
  </cols>
  <sheetData>
    <row r="3" spans="1:6" x14ac:dyDescent="0.2">
      <c r="A3" t="s">
        <v>268</v>
      </c>
      <c r="F3" t="str">
        <f>"&lt;h2 id='title'&gt;" &amp; A3 &amp; "&lt;/h2&gt;"</f>
        <v>&lt;h2 id='title'&gt;Fields&lt;/h2&gt;</v>
      </c>
    </row>
    <row r="5" spans="1:6" x14ac:dyDescent="0.2">
      <c r="F5" t="str">
        <f>"&lt;div class='v-space'&gt;&lt;/div&gt;&lt;div&gt;"</f>
        <v>&lt;div class='v-space'&gt;&lt;/div&gt;&lt;div&gt;</v>
      </c>
    </row>
    <row r="6" spans="1:6" x14ac:dyDescent="0.2">
      <c r="A6" s="49" t="s">
        <v>21</v>
      </c>
      <c r="B6" s="49" t="s">
        <v>297</v>
      </c>
      <c r="C6" s="49" t="s">
        <v>22</v>
      </c>
      <c r="D6" s="49" t="s">
        <v>23</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344</v>
      </c>
      <c r="B7" s="49" t="s">
        <v>343</v>
      </c>
      <c r="C7" s="49" t="s">
        <v>42</v>
      </c>
      <c r="D7" s="49" t="s">
        <v>470</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346</v>
      </c>
      <c r="B8" s="49" t="s">
        <v>345</v>
      </c>
      <c r="C8" s="49" t="s">
        <v>42</v>
      </c>
      <c r="D8" s="49" t="s">
        <v>463</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348</v>
      </c>
      <c r="B9" s="49" t="s">
        <v>347</v>
      </c>
      <c r="C9" s="49" t="s">
        <v>42</v>
      </c>
      <c r="D9" s="49" t="s">
        <v>464</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349</v>
      </c>
      <c r="B10" s="49" t="s">
        <v>279</v>
      </c>
      <c r="C10" s="49" t="s">
        <v>24</v>
      </c>
      <c r="D10" s="49" t="s">
        <v>456</v>
      </c>
      <c r="F10" t="str">
        <f t="shared" si="0"/>
        <v>&lt;tr&gt;&lt;td&gt;Field Mapping API Name&lt;/td&gt;&lt;td class='slds-truncate'&gt;pushtopics__ApiName__c&lt;/td&gt;&lt;td&gt;Y&lt;/td&gt;&lt;td&gt;The unique API name of the Field Mapping record.&lt;/td&gt;&lt;/tr&gt;</v>
      </c>
    </row>
    <row r="11" spans="1:6" x14ac:dyDescent="0.2">
      <c r="A11" s="49" t="s">
        <v>351</v>
      </c>
      <c r="B11" s="49" t="s">
        <v>350</v>
      </c>
      <c r="C11" s="49" t="s">
        <v>42</v>
      </c>
      <c r="D11" s="49" t="s">
        <v>457</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616</v>
      </c>
      <c r="B12" s="49" t="s">
        <v>615</v>
      </c>
      <c r="C12" s="49" t="s">
        <v>42</v>
      </c>
      <c r="D12" s="49" t="s">
        <v>617</v>
      </c>
      <c r="F12" t="str">
        <f t="shared" si="0"/>
        <v>&lt;tr&gt;&lt;td&gt;Length&lt;/td&gt;&lt;td class='slds-truncate'&gt;pushtopics__Length__c&lt;/td&gt;&lt;td&gt;N&lt;/td&gt;&lt;td&gt;Max length of the target field.&lt;/td&gt;&lt;/tr&gt;</v>
      </c>
    </row>
    <row r="13" spans="1:6" ht="17" x14ac:dyDescent="0.2">
      <c r="A13" s="49" t="s">
        <v>3</v>
      </c>
      <c r="B13" s="49" t="s">
        <v>352</v>
      </c>
      <c r="C13" s="49" t="s">
        <v>24</v>
      </c>
      <c r="D13" s="24" t="s">
        <v>458</v>
      </c>
      <c r="F13" t="str">
        <f t="shared" si="0"/>
        <v>&lt;tr&gt;&lt;td&gt;Mapping&lt;/td&gt;&lt;td class='slds-truncate'&gt;pushtopics__Mapping__c&lt;/td&gt;&lt;td&gt;Y&lt;/td&gt;&lt;td&gt;The transformation logic to generate the target field's value.&lt;/td&gt;&lt;/tr&gt;</v>
      </c>
    </row>
    <row r="14" spans="1:6" ht="17" x14ac:dyDescent="0.2">
      <c r="A14" s="23" t="s">
        <v>354</v>
      </c>
      <c r="B14" s="49" t="s">
        <v>353</v>
      </c>
      <c r="C14" s="49" t="s">
        <v>42</v>
      </c>
      <c r="D14" s="24" t="s">
        <v>459</v>
      </c>
      <c r="F14" t="str">
        <f t="shared" si="0"/>
        <v>&lt;tr&gt;&lt;td&gt;Nillable&lt;/td&gt;&lt;td class='slds-truncate'&gt;pushtopics__Nillable__c&lt;/td&gt;&lt;td&gt;N&lt;/td&gt;&lt;td&gt;Indicate whether this target field can be set to null.&lt;/td&gt;&lt;/tr&gt;</v>
      </c>
    </row>
    <row r="15" spans="1:6" ht="17" x14ac:dyDescent="0.2">
      <c r="A15" s="23" t="s">
        <v>356</v>
      </c>
      <c r="B15" s="49" t="s">
        <v>355</v>
      </c>
      <c r="C15" s="49" t="s">
        <v>24</v>
      </c>
      <c r="D15" s="24" t="s">
        <v>460</v>
      </c>
      <c r="F15" t="str">
        <f t="shared" si="0"/>
        <v>&lt;tr&gt;&lt;td&gt;Object Mapping&lt;/td&gt;&lt;td class='slds-truncate'&gt;pushtopics__ObjectMapping__c&lt;/td&gt;&lt;td&gt;Y&lt;/td&gt;&lt;td&gt;Master-Detail relationship with the Mapping object.&lt;/td&gt;&lt;/tr&gt;</v>
      </c>
    </row>
    <row r="16" spans="1:6" ht="68" x14ac:dyDescent="0.2">
      <c r="A16" s="24" t="s">
        <v>358</v>
      </c>
      <c r="B16" s="24" t="s">
        <v>357</v>
      </c>
      <c r="C16" s="49" t="s">
        <v>42</v>
      </c>
      <c r="D16" s="24" t="s">
        <v>461</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360</v>
      </c>
      <c r="B17" s="49" t="s">
        <v>359</v>
      </c>
      <c r="C17" s="49" t="s">
        <v>42</v>
      </c>
      <c r="D17" s="24" t="s">
        <v>462</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362</v>
      </c>
      <c r="B18" s="49" t="s">
        <v>361</v>
      </c>
      <c r="C18" s="49" t="s">
        <v>42</v>
      </c>
      <c r="D18" s="24" t="s">
        <v>465</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364</v>
      </c>
      <c r="B19" s="49" t="s">
        <v>363</v>
      </c>
      <c r="C19" s="49" t="s">
        <v>42</v>
      </c>
      <c r="D19" s="24" t="s">
        <v>466</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365</v>
      </c>
      <c r="B20" s="49" t="s">
        <v>21</v>
      </c>
      <c r="C20" s="49" t="s">
        <v>24</v>
      </c>
      <c r="D20" s="24" t="s">
        <v>467</v>
      </c>
      <c r="F20" t="str">
        <f t="shared" si="0"/>
        <v>&lt;tr&gt;&lt;td&gt;Target Field Name&lt;/td&gt;&lt;td class='slds-truncate'&gt;Name&lt;/td&gt;&lt;td&gt;Y&lt;/td&gt;&lt;td&gt;The target field name.&lt;/td&gt;&lt;/tr&gt;</v>
      </c>
    </row>
    <row r="21" spans="1:6" ht="17" x14ac:dyDescent="0.2">
      <c r="A21" s="23" t="s">
        <v>367</v>
      </c>
      <c r="B21" s="49" t="s">
        <v>366</v>
      </c>
      <c r="C21" s="49" t="s">
        <v>42</v>
      </c>
      <c r="D21" s="24" t="s">
        <v>468</v>
      </c>
      <c r="F21" t="str">
        <f t="shared" si="0"/>
        <v>&lt;tr&gt;&lt;td&gt;Type&lt;/td&gt;&lt;td class='slds-truncate'&gt;pushtopics__Type__c&lt;/td&gt;&lt;td&gt;N&lt;/td&gt;&lt;td&gt;The type of the target field.&lt;/td&gt;&lt;/tr&gt;</v>
      </c>
    </row>
    <row r="22" spans="1:6" ht="17" x14ac:dyDescent="0.2">
      <c r="A22" s="23" t="s">
        <v>369</v>
      </c>
      <c r="B22" s="49" t="s">
        <v>368</v>
      </c>
      <c r="C22" s="49" t="s">
        <v>42</v>
      </c>
      <c r="D22" s="24" t="s">
        <v>469</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1" t="s">
        <v>67</v>
      </c>
      <c r="B2" s="61"/>
      <c r="C2" s="61"/>
      <c r="E2" t="str">
        <f>"&lt;div class='v-space'&gt;&lt;/div&gt;&lt;div&gt;&lt;h2&gt;" &amp; A2 &amp; "&lt;/h2&gt;"</f>
        <v>&lt;div class='v-space'&gt;&lt;/div&gt;&lt;div&gt;&lt;h2&gt;Details&lt;/h2&gt;</v>
      </c>
    </row>
    <row r="4" spans="1:5" ht="17" thickBot="1" x14ac:dyDescent="0.25">
      <c r="A4" s="45" t="s">
        <v>21</v>
      </c>
      <c r="B4" s="51" t="s">
        <v>297</v>
      </c>
      <c r="C4" s="46" t="s">
        <v>23</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412</v>
      </c>
      <c r="B5" s="51" t="s">
        <v>21</v>
      </c>
      <c r="C5" s="46" t="s">
        <v>413</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370</v>
      </c>
      <c r="B6" s="51" t="s">
        <v>414</v>
      </c>
      <c r="C6" s="46" t="s">
        <v>415</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416</v>
      </c>
      <c r="B7" s="51" t="s">
        <v>417</v>
      </c>
      <c r="C7" s="46" t="s">
        <v>418</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25</v>
      </c>
      <c r="B8" s="51" t="s">
        <v>309</v>
      </c>
      <c r="C8" s="46" t="s">
        <v>419</v>
      </c>
      <c r="E8" t="str">
        <f t="shared" si="0"/>
        <v>&lt;tr&gt;&lt;td&gt;Action&lt;/td&gt;&lt;td class='slds-truncate'&gt;pushtopics__Action__c&lt;/td&gt;&lt;td&gt;Formula field, equals to the Action field  on the Execution.&lt;/td&gt;&lt;/tr&gt;</v>
      </c>
    </row>
    <row r="9" spans="1:5" ht="17" thickBot="1" x14ac:dyDescent="0.25">
      <c r="A9" s="1" t="s">
        <v>46</v>
      </c>
      <c r="B9" s="2" t="s">
        <v>379</v>
      </c>
      <c r="C9" s="2" t="s">
        <v>432</v>
      </c>
      <c r="E9" t="str">
        <f t="shared" si="0"/>
        <v>&lt;tr&gt;&lt;td&gt;Start Time&lt;/td&gt;&lt;td class='slds-truncate'&gt;pushtopics__StartTime__c&lt;/td&gt;&lt;td&gt;The time an Execution started&lt;/td&gt;&lt;/tr&gt;</v>
      </c>
    </row>
    <row r="10" spans="1:5" ht="17" thickBot="1" x14ac:dyDescent="0.25">
      <c r="A10" s="3" t="s">
        <v>47</v>
      </c>
      <c r="B10" s="4" t="s">
        <v>378</v>
      </c>
      <c r="C10" s="4" t="s">
        <v>433</v>
      </c>
      <c r="E10" t="str">
        <f t="shared" si="0"/>
        <v>&lt;tr&gt;&lt;td&gt;End Time&lt;/td&gt;&lt;td class='slds-truncate'&gt;pushtopics__EndTime__c&lt;/td&gt;&lt;td&gt;The time an Execution ended&lt;/td&gt;&lt;/tr&gt;</v>
      </c>
    </row>
    <row r="11" spans="1:5" ht="17" thickBot="1" x14ac:dyDescent="0.25">
      <c r="A11" s="3" t="s">
        <v>52</v>
      </c>
      <c r="B11" s="4" t="s">
        <v>382</v>
      </c>
      <c r="C11" s="4" t="s">
        <v>420</v>
      </c>
      <c r="E11" t="str">
        <f t="shared" si="0"/>
        <v>&lt;tr&gt;&lt;td&gt;Succeeded?&lt;/td&gt;&lt;td class='slds-truncate'&gt;pushtopics__Succeeded__c&lt;/td&gt;&lt;td&gt;Indicates whether the Batch Execution was succeeded or not.&lt;/td&gt;&lt;/tr&gt;</v>
      </c>
    </row>
    <row r="12" spans="1:5" ht="17" thickBot="1" x14ac:dyDescent="0.25">
      <c r="A12" s="3" t="s">
        <v>421</v>
      </c>
      <c r="B12" s="4" t="s">
        <v>422</v>
      </c>
      <c r="C12" s="4" t="s">
        <v>423</v>
      </c>
      <c r="E12" t="str">
        <f t="shared" si="0"/>
        <v>&lt;tr&gt;&lt;td&gt;Retrieved Count&lt;/td&gt;&lt;td class='slds-truncate'&gt;pushtopics__RetrievedCount__c&lt;/td&gt;&lt;td&gt;The records count retrieved from the source for the current batch.&lt;/td&gt;&lt;/tr&gt;</v>
      </c>
    </row>
    <row r="13" spans="1:5" ht="33" thickBot="1" x14ac:dyDescent="0.25">
      <c r="A13" s="3" t="s">
        <v>424</v>
      </c>
      <c r="B13" s="4" t="s">
        <v>425</v>
      </c>
      <c r="C13" s="4" t="s">
        <v>490</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426</v>
      </c>
      <c r="B14" s="4" t="s">
        <v>427</v>
      </c>
      <c r="C14" s="4" t="s">
        <v>491</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428</v>
      </c>
      <c r="B15" s="4" t="s">
        <v>429</v>
      </c>
      <c r="C15" s="4" t="s">
        <v>492</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430</v>
      </c>
      <c r="B16" s="4" t="s">
        <v>431</v>
      </c>
      <c r="C16" s="4" t="s">
        <v>493</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1" t="s">
        <v>68</v>
      </c>
      <c r="B19" s="61"/>
      <c r="C19" s="61"/>
      <c r="E19" t="str">
        <f>"&lt;div class='v-space'&gt;&lt;/div&gt;&lt;div&gt;&lt;h2&gt;" &amp; A19 &amp; "&lt;/h2&gt;"</f>
        <v>&lt;div class='v-space'&gt;&lt;/div&gt;&lt;div&gt;&lt;h2&gt;Execution Log&lt;/h2&gt;</v>
      </c>
    </row>
    <row r="20" spans="1:5" ht="17" thickBot="1" x14ac:dyDescent="0.25">
      <c r="A20" s="45" t="s">
        <v>21</v>
      </c>
      <c r="B20" s="51" t="s">
        <v>297</v>
      </c>
      <c r="C20" s="46" t="s">
        <v>23</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59</v>
      </c>
      <c r="B21" s="2" t="s">
        <v>438</v>
      </c>
      <c r="C21" s="2" t="s">
        <v>60</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389</v>
      </c>
      <c r="B22" s="4" t="s">
        <v>390</v>
      </c>
      <c r="C22" s="4" t="s">
        <v>394</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61</v>
      </c>
      <c r="B23" s="4" t="s">
        <v>391</v>
      </c>
      <c r="C23" s="4" t="s">
        <v>496</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63</v>
      </c>
      <c r="B24" s="4" t="s">
        <v>392</v>
      </c>
      <c r="C24" s="4" t="s">
        <v>494</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65</v>
      </c>
      <c r="B25" s="4" t="s">
        <v>388</v>
      </c>
      <c r="C25" s="4" t="s">
        <v>439</v>
      </c>
      <c r="E25" t="str">
        <f t="shared" si="1"/>
        <v>&lt;tr&gt;&lt;td&gt;Exceptions&lt;/td&gt;&lt;td class='slds-truncate'&gt;pushtopics__Exceptions__c&lt;/td&gt;&lt;td&gt;Exceptional message raised during the execution. &lt;/td&gt;&lt;/tr&gt;</v>
      </c>
    </row>
    <row r="26" spans="1:5" ht="96" x14ac:dyDescent="0.2">
      <c r="A26" s="8" t="s">
        <v>66</v>
      </c>
      <c r="B26" s="6" t="s">
        <v>393</v>
      </c>
      <c r="C26" s="6" t="s">
        <v>495</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541"/>
  <sheetViews>
    <sheetView tabSelected="1" topLeftCell="A445" zoomScale="125" workbookViewId="0">
      <selection activeCell="B459" sqref="B459"/>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371</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76</v>
      </c>
      <c r="B7" t="s">
        <v>166</v>
      </c>
      <c r="C7" t="str">
        <f>"&lt;li&gt;&lt;a href='#" &amp; B7 &amp; "'&gt;" &amp;A7 &amp; "&lt;/a&gt;&lt;/li&gt;"</f>
        <v>&lt;li&gt;&lt;a href='#add'&gt;+ (Add)&lt;/a&gt;&lt;/li&gt;</v>
      </c>
    </row>
    <row r="8" spans="1:3" x14ac:dyDescent="0.2">
      <c r="A8" s="19" t="s">
        <v>78</v>
      </c>
      <c r="B8" t="s">
        <v>183</v>
      </c>
      <c r="C8" t="str">
        <f>"&lt;li&gt;&lt;a href='#" &amp; B8 &amp; "'&gt;" &amp;A8 &amp; "&lt;/a&gt;&lt;/li&gt;"</f>
        <v>&lt;li&gt;&lt;a href='#substract'&gt;- (Subtract)&lt;/a&gt;&lt;/li&gt;</v>
      </c>
    </row>
    <row r="9" spans="1:3" x14ac:dyDescent="0.2">
      <c r="A9" t="s">
        <v>80</v>
      </c>
      <c r="B9" t="s">
        <v>167</v>
      </c>
      <c r="C9" t="str">
        <f t="shared" ref="C9:C30" si="0">"&lt;li&gt;&lt;a href='#" &amp; B9 &amp; "'&gt;" &amp;A9 &amp; "&lt;/a&gt;&lt;/li&gt;"</f>
        <v>&lt;li&gt;&lt;a href='#multiply'&gt;* (Multiply)&lt;/a&gt;&lt;/li&gt;</v>
      </c>
    </row>
    <row r="10" spans="1:3" x14ac:dyDescent="0.2">
      <c r="A10" t="s">
        <v>82</v>
      </c>
      <c r="B10" t="s">
        <v>168</v>
      </c>
      <c r="C10" t="str">
        <f t="shared" si="0"/>
        <v>&lt;li&gt;&lt;a href='#divide'&gt;/ (Divide)&lt;/a&gt;&lt;/li&gt;</v>
      </c>
    </row>
    <row r="11" spans="1:3" x14ac:dyDescent="0.2">
      <c r="A11" t="s">
        <v>18</v>
      </c>
      <c r="B11" t="s">
        <v>169</v>
      </c>
      <c r="C11" t="str">
        <f t="shared" si="0"/>
        <v>&lt;li&gt;&lt;a href='#parenthesis'&gt;() (Open and Close Parenthesis)&lt;/a&gt;&lt;/li&gt;</v>
      </c>
    </row>
    <row r="12" spans="1:3" x14ac:dyDescent="0.2">
      <c r="A12" s="19" t="s">
        <v>86</v>
      </c>
      <c r="B12" t="s">
        <v>170</v>
      </c>
      <c r="C12" t="str">
        <f t="shared" si="0"/>
        <v>&lt;li&gt;&lt;a href='#equal'&gt;== (Equal)&lt;/a&gt;&lt;/li&gt;</v>
      </c>
    </row>
    <row r="13" spans="1:3" x14ac:dyDescent="0.2">
      <c r="A13" t="s">
        <v>88</v>
      </c>
      <c r="B13" t="s">
        <v>171</v>
      </c>
      <c r="C13" t="str">
        <f t="shared" si="0"/>
        <v>&lt;li&gt;&lt;a href='#not_equal'&gt;!= (Not Equal)&lt;/a&gt;&lt;/li&gt;</v>
      </c>
    </row>
    <row r="14" spans="1:3" x14ac:dyDescent="0.2">
      <c r="A14" t="s">
        <v>159</v>
      </c>
      <c r="B14" t="s">
        <v>172</v>
      </c>
      <c r="C14" t="str">
        <f t="shared" si="0"/>
        <v>&lt;li&gt;&lt;a href='#less_than'&gt;&lt; (Less Than)&lt;/a&gt;&lt;/li&gt;</v>
      </c>
    </row>
    <row r="15" spans="1:3" x14ac:dyDescent="0.2">
      <c r="A15" t="s">
        <v>160</v>
      </c>
      <c r="B15" t="s">
        <v>173</v>
      </c>
      <c r="C15" t="str">
        <f t="shared" si="0"/>
        <v>&lt;li&gt;&lt;a href='#greater_than'&gt;&gt; (Greater Than)&lt;/a&gt;&lt;/li&gt;</v>
      </c>
    </row>
    <row r="16" spans="1:3" x14ac:dyDescent="0.2">
      <c r="A16" t="s">
        <v>161</v>
      </c>
      <c r="B16" t="s">
        <v>174</v>
      </c>
      <c r="C16" t="str">
        <f t="shared" si="0"/>
        <v>&lt;li&gt;&lt;a href='#less_than_or_equal'&gt;&lt;= (Less Than or Equal)&lt;/a&gt;&lt;/li&gt;</v>
      </c>
    </row>
    <row r="17" spans="1:3" x14ac:dyDescent="0.2">
      <c r="A17" t="s">
        <v>162</v>
      </c>
      <c r="B17" t="s">
        <v>175</v>
      </c>
      <c r="C17" t="str">
        <f t="shared" si="0"/>
        <v>&lt;li&gt;&lt;a href='#greater_than_or_equal'&gt;(Greater Than or Equal)&lt;/a&gt;&lt;/li&gt;</v>
      </c>
    </row>
    <row r="18" spans="1:3" x14ac:dyDescent="0.2">
      <c r="A18" t="s">
        <v>163</v>
      </c>
      <c r="B18" t="s">
        <v>251</v>
      </c>
      <c r="C18" t="str">
        <f t="shared" si="0"/>
        <v>&lt;li&gt;&lt;a href='#and_s'&gt;&amp;&amp; (AND)&lt;/a&gt;&lt;/li&gt;</v>
      </c>
    </row>
    <row r="19" spans="1:3" x14ac:dyDescent="0.2">
      <c r="A19" t="s">
        <v>95</v>
      </c>
      <c r="B19" t="s">
        <v>250</v>
      </c>
      <c r="C19" t="str">
        <f t="shared" si="0"/>
        <v>&lt;li&gt;&lt;a href='#or_s'&gt;|| (OR)&lt;/a&gt;&lt;/li&gt;</v>
      </c>
    </row>
    <row r="20" spans="1:3" x14ac:dyDescent="0.2">
      <c r="A20" t="s">
        <v>164</v>
      </c>
      <c r="B20" t="s">
        <v>178</v>
      </c>
      <c r="C20" t="str">
        <f t="shared" si="0"/>
        <v>&lt;li&gt;&lt;a href='#concatenate'&gt;&amp; (Concatenate)&lt;/a&gt;&lt;/li&gt;</v>
      </c>
    </row>
    <row r="21" spans="1:3" x14ac:dyDescent="0.2">
      <c r="A21" t="s">
        <v>701</v>
      </c>
      <c r="B21" t="str">
        <f t="shared" ref="B21:B30" si="1">SUBSTITUTE(LOWER(A21), " ", "_")</f>
        <v>add_days</v>
      </c>
      <c r="C21" t="str">
        <f t="shared" si="0"/>
        <v>&lt;li&gt;&lt;a href='#add_days'&gt;ADD_DAYS&lt;/a&gt;&lt;/li&gt;</v>
      </c>
    </row>
    <row r="22" spans="1:3" x14ac:dyDescent="0.2">
      <c r="A22" t="s">
        <v>702</v>
      </c>
      <c r="B22" t="str">
        <f>SUBSTITUTE(LOWER(A22), " ", "_")</f>
        <v>add_months</v>
      </c>
      <c r="C22" t="str">
        <f>"&lt;li&gt;&lt;a href='#" &amp; B22 &amp; "'&gt;" &amp;A22 &amp; "&lt;/a&gt;&lt;/li&gt;"</f>
        <v>&lt;li&gt;&lt;a href='#add_months'&gt;ADD_MONTHS&lt;/a&gt;&lt;/li&gt;</v>
      </c>
    </row>
    <row r="23" spans="1:3" x14ac:dyDescent="0.2">
      <c r="A23" t="s">
        <v>629</v>
      </c>
      <c r="B23" t="str">
        <f>SUBSTITUTE(LOWER(A23), " ", "_")</f>
        <v>agg_avg</v>
      </c>
      <c r="C23" t="str">
        <f>"&lt;li&gt;&lt;a href='#" &amp; B23 &amp; "'&gt;" &amp;A23 &amp; "&lt;/a&gt;&lt;/li&gt;"</f>
        <v>&lt;li&gt;&lt;a href='#agg_avg'&gt;AGG_AVG&lt;/a&gt;&lt;/li&gt;</v>
      </c>
    </row>
    <row r="24" spans="1:3" ht="15" customHeight="1" x14ac:dyDescent="0.2">
      <c r="A24" t="s">
        <v>630</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row r="27" spans="1:3" ht="15" customHeight="1" x14ac:dyDescent="0.2">
      <c r="A27" t="s">
        <v>631</v>
      </c>
      <c r="B27" t="str">
        <f t="shared" si="1"/>
        <v>agg_count_distinct</v>
      </c>
      <c r="C27" t="str">
        <f t="shared" si="0"/>
        <v>&lt;li&gt;&lt;a href='#agg_count_distinct'&gt;AGG_COUNT_DISTINCT&lt;/a&gt;&lt;/li&gt;</v>
      </c>
    </row>
    <row r="28" spans="1:3" ht="15" customHeight="1" x14ac:dyDescent="0.2">
      <c r="A28" t="s">
        <v>632</v>
      </c>
      <c r="B28" t="str">
        <f t="shared" si="1"/>
        <v>agg_max</v>
      </c>
      <c r="C28" t="str">
        <f t="shared" si="0"/>
        <v>&lt;li&gt;&lt;a href='#agg_max'&gt;AGG_MAX&lt;/a&gt;&lt;/li&gt;</v>
      </c>
    </row>
    <row r="29" spans="1:3" ht="15" customHeight="1" x14ac:dyDescent="0.2">
      <c r="A29" t="s">
        <v>633</v>
      </c>
      <c r="B29" t="str">
        <f t="shared" si="1"/>
        <v>agg_min</v>
      </c>
      <c r="C29" t="str">
        <f t="shared" si="0"/>
        <v>&lt;li&gt;&lt;a href='#agg_min'&gt;AGG_MIN&lt;/a&gt;&lt;/li&gt;</v>
      </c>
    </row>
    <row r="30" spans="1:3" x14ac:dyDescent="0.2">
      <c r="A30" t="s">
        <v>634</v>
      </c>
      <c r="B30" t="str">
        <f t="shared" si="1"/>
        <v>agg_sum</v>
      </c>
      <c r="C30" t="str">
        <f t="shared" si="0"/>
        <v>&lt;li&gt;&lt;a href='#agg_sum'&gt;AGG_SUM&lt;/a&gt;&lt;/li&gt;</v>
      </c>
    </row>
    <row r="31" spans="1:3" x14ac:dyDescent="0.2">
      <c r="A31" t="s">
        <v>253</v>
      </c>
      <c r="B31" t="s">
        <v>176</v>
      </c>
      <c r="C31" t="str">
        <f t="shared" ref="C31:C47" si="2">"&lt;li&gt;&lt;a href='#" &amp; B31 &amp; "'&gt;" &amp;A31 &amp; "&lt;/a&gt;&lt;/li&gt;"</f>
        <v>&lt;li&gt;&lt;a href='#and'&gt;AND&lt;/a&gt;&lt;/li&gt;</v>
      </c>
    </row>
    <row r="32" spans="1:3" x14ac:dyDescent="0.2">
      <c r="A32" t="s">
        <v>777</v>
      </c>
      <c r="B32" t="str">
        <f t="shared" ref="B32:B47" si="3">SUBSTITUTE(LOWER(A32), " ", "_")</f>
        <v>base64_encode</v>
      </c>
      <c r="C32" t="str">
        <f t="shared" si="2"/>
        <v>&lt;li&gt;&lt;a href='#base64_encode'&gt;BASE64_ENCODE&lt;/a&gt;&lt;/li&gt;</v>
      </c>
    </row>
    <row r="33" spans="1:3" x14ac:dyDescent="0.2">
      <c r="A33" t="s">
        <v>778</v>
      </c>
      <c r="B33" t="str">
        <f t="shared" si="3"/>
        <v>base64_decode</v>
      </c>
      <c r="C33" t="str">
        <f t="shared" si="2"/>
        <v>&lt;li&gt;&lt;a href='#base64_decode'&gt;BASE64_DECODE&lt;/a&gt;&lt;/li&gt;</v>
      </c>
    </row>
    <row r="34" spans="1:3" x14ac:dyDescent="0.2">
      <c r="A34" t="s">
        <v>727</v>
      </c>
      <c r="B34" t="str">
        <f t="shared" si="3"/>
        <v>blank_value</v>
      </c>
      <c r="C34" t="str">
        <f t="shared" si="2"/>
        <v>&lt;li&gt;&lt;a href='#blank_value'&gt;BLANK_VALUE&lt;/a&gt;&lt;/li&gt;</v>
      </c>
    </row>
    <row r="35" spans="1:3" x14ac:dyDescent="0.2">
      <c r="A35" t="s">
        <v>132</v>
      </c>
      <c r="B35" t="str">
        <f t="shared" si="3"/>
        <v>contains</v>
      </c>
      <c r="C35" t="str">
        <f t="shared" si="2"/>
        <v>&lt;li&gt;&lt;a href='#contains'&gt;CONTAINS&lt;/a&gt;&lt;/li&gt;</v>
      </c>
    </row>
    <row r="36" spans="1:3" x14ac:dyDescent="0.2">
      <c r="A36" t="s">
        <v>110</v>
      </c>
      <c r="B36" t="str">
        <f t="shared" si="3"/>
        <v>date</v>
      </c>
      <c r="C36" t="str">
        <f t="shared" si="2"/>
        <v>&lt;li&gt;&lt;a href='#date'&gt;DATE&lt;/a&gt;&lt;/li&gt;</v>
      </c>
    </row>
    <row r="37" spans="1:3" x14ac:dyDescent="0.2">
      <c r="A37" t="s">
        <v>113</v>
      </c>
      <c r="B37" t="str">
        <f t="shared" si="3"/>
        <v>daysbetween</v>
      </c>
      <c r="C37" t="str">
        <f t="shared" si="2"/>
        <v>&lt;li&gt;&lt;a href='#daysbetween'&gt;DAYSBETWEEN&lt;/a&gt;&lt;/li&gt;</v>
      </c>
    </row>
    <row r="38" spans="1:3" x14ac:dyDescent="0.2">
      <c r="A38" t="s">
        <v>784</v>
      </c>
      <c r="B38" t="str">
        <f t="shared" si="3"/>
        <v>ends_with</v>
      </c>
      <c r="C38" t="str">
        <f t="shared" si="2"/>
        <v>&lt;li&gt;&lt;a href='#ends_with'&gt;ENDS_WITH&lt;/a&gt;&lt;/li&gt;</v>
      </c>
    </row>
    <row r="39" spans="1:3" x14ac:dyDescent="0.2">
      <c r="A39" t="s">
        <v>677</v>
      </c>
      <c r="B39" t="str">
        <f t="shared" si="3"/>
        <v>escape_html4</v>
      </c>
      <c r="C39" t="str">
        <f t="shared" si="2"/>
        <v>&lt;li&gt;&lt;a href='#escape_html4'&gt;ESCAPE_HTML4&lt;/a&gt;&lt;/li&gt;</v>
      </c>
    </row>
    <row r="40" spans="1:3" x14ac:dyDescent="0.2">
      <c r="A40" t="s">
        <v>679</v>
      </c>
      <c r="B40" t="str">
        <f t="shared" si="3"/>
        <v>escape_xml</v>
      </c>
      <c r="C40" t="str">
        <f t="shared" si="2"/>
        <v>&lt;li&gt;&lt;a href='#escape_xml'&gt;ESCAPE_XML&lt;/a&gt;&lt;/li&gt;</v>
      </c>
    </row>
    <row r="41" spans="1:3" x14ac:dyDescent="0.2">
      <c r="A41" t="s">
        <v>122</v>
      </c>
      <c r="B41" t="str">
        <f t="shared" si="3"/>
        <v>if</v>
      </c>
      <c r="C41" t="str">
        <f t="shared" si="2"/>
        <v>&lt;li&gt;&lt;a href='#if'&gt;IF&lt;/a&gt;&lt;/li&gt;</v>
      </c>
    </row>
    <row r="42" spans="1:3" x14ac:dyDescent="0.2">
      <c r="A42" t="s">
        <v>758</v>
      </c>
      <c r="B42" t="str">
        <f t="shared" si="3"/>
        <v>index_of</v>
      </c>
      <c r="C42" t="str">
        <f t="shared" si="2"/>
        <v>&lt;li&gt;&lt;a href='#index_of'&gt;INDEX_OF&lt;/a&gt;&lt;/li&gt;</v>
      </c>
    </row>
    <row r="43" spans="1:3" x14ac:dyDescent="0.2">
      <c r="A43" t="s">
        <v>759</v>
      </c>
      <c r="B43" t="str">
        <f t="shared" si="3"/>
        <v>index_of_ignore_case</v>
      </c>
      <c r="C43" t="str">
        <f t="shared" si="2"/>
        <v>&lt;li&gt;&lt;a href='#index_of_ignore_case'&gt;INDEX_OF_IGNORE_CASE&lt;/a&gt;&lt;/li&gt;</v>
      </c>
    </row>
    <row r="44" spans="1:3" x14ac:dyDescent="0.2">
      <c r="A44" t="s">
        <v>743</v>
      </c>
      <c r="B44" t="str">
        <f t="shared" si="3"/>
        <v>is_blank</v>
      </c>
      <c r="C44" t="str">
        <f t="shared" si="2"/>
        <v>&lt;li&gt;&lt;a href='#is_blank'&gt;IS_BLANK&lt;/a&gt;&lt;/li&gt;</v>
      </c>
    </row>
    <row r="45" spans="1:3" x14ac:dyDescent="0.2">
      <c r="C45" t="str">
        <f>"&lt;/ul&gt;&lt;/div&gt;&lt;div style='flex:1'&gt;&lt;ul tyle='flex:1'&gt;"</f>
        <v>&lt;/ul&gt;&lt;/div&gt;&lt;div style='flex:1'&gt;&lt;ul tyle='flex:1'&gt;</v>
      </c>
    </row>
    <row r="47" spans="1:3" x14ac:dyDescent="0.2">
      <c r="A47" t="s">
        <v>746</v>
      </c>
      <c r="B47" t="str">
        <f t="shared" si="3"/>
        <v>is_first_in_batch</v>
      </c>
      <c r="C47" t="str">
        <f t="shared" si="2"/>
        <v>&lt;li&gt;&lt;a href='#is_first_in_batch'&gt;IS_FIRST_IN_BATCH&lt;/a&gt;&lt;/li&gt;</v>
      </c>
    </row>
    <row r="48" spans="1:3" x14ac:dyDescent="0.2">
      <c r="A48" s="20" t="s">
        <v>736</v>
      </c>
      <c r="B48" t="str">
        <f>SUBSTITUTE(LOWER(A48), " ", "_")</f>
        <v>is_number</v>
      </c>
      <c r="C48" t="str">
        <f>"&lt;li&gt;&lt;a href='#" &amp; B48 &amp; "'&gt;" &amp;A48 &amp; "&lt;/a&gt;&lt;/li&gt;"</f>
        <v>&lt;li&gt;&lt;a href='#is_number'&gt;IS_NUMBER&lt;/a&gt;&lt;/li&gt;</v>
      </c>
    </row>
    <row r="49" spans="1:3" x14ac:dyDescent="0.2">
      <c r="A49" s="20" t="s">
        <v>750</v>
      </c>
      <c r="B49" t="str">
        <f>SUBSTITUTE(LOWER(A49), " ", "_")</f>
        <v>last_index_of</v>
      </c>
      <c r="C49" t="str">
        <f>"&lt;li&gt;&lt;a href='#" &amp; B49 &amp; "'&gt;" &amp;A49 &amp; "&lt;/a&gt;&lt;/li&gt;"</f>
        <v>&lt;li&gt;&lt;a href='#last_index_of'&gt;LAST_INDEX_OF&lt;/a&gt;&lt;/li&gt;</v>
      </c>
    </row>
    <row r="50" spans="1:3" x14ac:dyDescent="0.2">
      <c r="A50" s="20" t="s">
        <v>751</v>
      </c>
      <c r="B50" t="str">
        <f>SUBSTITUTE(LOWER(A50), " ", "_")</f>
        <v>last_index_of_ignore_case</v>
      </c>
      <c r="C50" t="str">
        <f>"&lt;li&gt;&lt;a href='#" &amp; B50 &amp; "'&gt;" &amp;A50 &amp; "&lt;/a&gt;&lt;/li&gt;"</f>
        <v>&lt;li&gt;&lt;a href='#last_index_of_ignore_case'&gt;LAST_INDEX_OF_IGNORE_CASE&lt;/a&gt;&lt;/li&gt;</v>
      </c>
    </row>
    <row r="51" spans="1:3" x14ac:dyDescent="0.2">
      <c r="A51" t="s">
        <v>134</v>
      </c>
      <c r="B51" t="str">
        <f>SUBSTITUTE(LOWER(A51), " ", "_")</f>
        <v>left</v>
      </c>
      <c r="C51" t="str">
        <f>"&lt;li&gt;&lt;a href='#" &amp; B51 &amp; "'&gt;" &amp;A51 &amp; "&lt;/a&gt;&lt;/li&gt;"</f>
        <v>&lt;li&gt;&lt;a href='#left'&gt;LEFT&lt;/a&gt;&lt;/li&gt;</v>
      </c>
    </row>
    <row r="52" spans="1:3" x14ac:dyDescent="0.2">
      <c r="A52" t="s">
        <v>136</v>
      </c>
      <c r="B52" t="str">
        <f>SUBSTITUTE(LOWER(A52), " ", "_")</f>
        <v>len</v>
      </c>
      <c r="C52" t="str">
        <f>"&lt;li&gt;&lt;a href='#" &amp; B52 &amp; "'&gt;" &amp;A52 &amp; "&lt;/a&gt;&lt;/li&gt;"</f>
        <v>&lt;li&gt;&lt;a href='#len'&gt;LEN&lt;/a&gt;&lt;/li&gt;</v>
      </c>
    </row>
    <row r="53" spans="1:3" x14ac:dyDescent="0.2">
      <c r="A53" t="s">
        <v>475</v>
      </c>
      <c r="B53" t="str">
        <f t="shared" ref="B53:B84" si="4">SUBSTITUTE(LOWER(A53), " ", "_")</f>
        <v>max</v>
      </c>
      <c r="C53" t="str">
        <f t="shared" ref="C53:C84" si="5">"&lt;li&gt;&lt;a href='#" &amp; B53 &amp; "'&gt;" &amp;A53 &amp; "&lt;/a&gt;&lt;/li&gt;"</f>
        <v>&lt;li&gt;&lt;a href='#max'&gt;MAX&lt;/a&gt;&lt;/li&gt;</v>
      </c>
    </row>
    <row r="54" spans="1:3" x14ac:dyDescent="0.2">
      <c r="A54" t="s">
        <v>478</v>
      </c>
      <c r="B54" t="str">
        <f t="shared" si="4"/>
        <v>min</v>
      </c>
      <c r="C54" t="str">
        <f t="shared" si="5"/>
        <v>&lt;li&gt;&lt;a href='#min'&gt;MIN&lt;/a&gt;&lt;/li&gt;</v>
      </c>
    </row>
    <row r="55" spans="1:3" x14ac:dyDescent="0.2">
      <c r="A55" t="s">
        <v>128</v>
      </c>
      <c r="B55" t="str">
        <f t="shared" si="4"/>
        <v>not</v>
      </c>
      <c r="C55" t="str">
        <f t="shared" si="5"/>
        <v>&lt;li&gt;&lt;a href='#not'&gt;NOT&lt;/a&gt;&lt;/li&gt;</v>
      </c>
    </row>
    <row r="56" spans="1:3" x14ac:dyDescent="0.2">
      <c r="A56" t="s">
        <v>115</v>
      </c>
      <c r="B56" t="str">
        <f t="shared" si="4"/>
        <v>now</v>
      </c>
      <c r="C56" t="str">
        <f t="shared" si="5"/>
        <v>&lt;li&gt;&lt;a href='#now'&gt;NOW&lt;/a&gt;&lt;/li&gt;</v>
      </c>
    </row>
    <row r="57" spans="1:3" x14ac:dyDescent="0.2">
      <c r="A57" t="s">
        <v>223</v>
      </c>
      <c r="B57" t="str">
        <f t="shared" si="4"/>
        <v>or</v>
      </c>
      <c r="C57" t="str">
        <f t="shared" si="5"/>
        <v>&lt;li&gt;&lt;a href='#or'&gt;OR&lt;/a&gt;&lt;/li&gt;</v>
      </c>
    </row>
    <row r="58" spans="1:3" x14ac:dyDescent="0.2">
      <c r="A58" t="s">
        <v>471</v>
      </c>
      <c r="B58" t="str">
        <f t="shared" si="4"/>
        <v>randomize</v>
      </c>
      <c r="C58" t="str">
        <f t="shared" si="5"/>
        <v>&lt;li&gt;&lt;a href='#randomize'&gt;RANDOMIZE&lt;/a&gt;&lt;/li&gt;</v>
      </c>
    </row>
    <row r="59" spans="1:3" x14ac:dyDescent="0.2">
      <c r="A59" t="s">
        <v>774</v>
      </c>
      <c r="B59" t="str">
        <f>SUBSTITUTE(LOWER(A59), " ", "_")</f>
        <v>replace</v>
      </c>
      <c r="C59" t="str">
        <f>"&lt;li&gt;&lt;a href='#" &amp; B59 &amp; "'&gt;" &amp;A59 &amp; "&lt;/a&gt;&lt;/li&gt;"</f>
        <v>&lt;li&gt;&lt;a href='#replace'&gt;REPLACE&lt;/a&gt;&lt;/li&gt;</v>
      </c>
    </row>
    <row r="60" spans="1:3" x14ac:dyDescent="0.2">
      <c r="A60" s="20" t="s">
        <v>140</v>
      </c>
      <c r="B60" t="str">
        <f t="shared" si="4"/>
        <v>right</v>
      </c>
      <c r="C60" t="str">
        <f t="shared" si="5"/>
        <v>&lt;li&gt;&lt;a href='#right'&gt;RIGHT&lt;/a&gt;&lt;/li&gt;</v>
      </c>
    </row>
    <row r="61" spans="1:3" x14ac:dyDescent="0.2">
      <c r="A61" t="s">
        <v>165</v>
      </c>
      <c r="B61" t="str">
        <f t="shared" si="4"/>
        <v>round</v>
      </c>
      <c r="C61" t="str">
        <f t="shared" si="5"/>
        <v>&lt;li&gt;&lt;a href='#round'&gt;ROUND&lt;/a&gt;&lt;/li&gt;</v>
      </c>
    </row>
    <row r="62" spans="1:3" x14ac:dyDescent="0.2">
      <c r="A62" t="s">
        <v>152</v>
      </c>
      <c r="B62" t="str">
        <f t="shared" si="4"/>
        <v>scramble</v>
      </c>
      <c r="C62" t="str">
        <f t="shared" si="5"/>
        <v>&lt;li&gt;&lt;a href='#scramble'&gt;SCRAMBLE&lt;/a&gt;&lt;/li&gt;</v>
      </c>
    </row>
    <row r="63" spans="1:3" x14ac:dyDescent="0.2">
      <c r="A63" t="s">
        <v>775</v>
      </c>
      <c r="B63" t="str">
        <f>SUBSTITUTE(LOWER(A63), " ", "_")</f>
        <v>starts_with</v>
      </c>
      <c r="C63" t="str">
        <f>"&lt;li&gt;&lt;a href='#" &amp; B63 &amp; "'&gt;" &amp;A63 &amp; "&lt;/a&gt;&lt;/li&gt;"</f>
        <v>&lt;li&gt;&lt;a href='#starts_with'&gt;STARTS_WITH&lt;/a&gt;&lt;/li&gt;</v>
      </c>
    </row>
    <row r="64" spans="1:3" x14ac:dyDescent="0.2">
      <c r="A64" t="s">
        <v>788</v>
      </c>
      <c r="B64" t="str">
        <f>SUBSTITUTE(LOWER(A64), " ", "_")</f>
        <v>substring</v>
      </c>
      <c r="C64" t="str">
        <f>"&lt;li&gt;&lt;a href='#" &amp; B64 &amp; "'&gt;" &amp;A64 &amp; "&lt;/a&gt;&lt;/li&gt;"</f>
        <v>&lt;li&gt;&lt;a href='#substring'&gt;SUBSTRING&lt;/a&gt;&lt;/li&gt;</v>
      </c>
    </row>
    <row r="65" spans="1:3" x14ac:dyDescent="0.2">
      <c r="C65" t="str">
        <f>"&lt;/ul&gt;&lt;/div&gt;&lt;div style='flex:1'&gt;&lt;ul tyle='flex:1'&gt;"</f>
        <v>&lt;/ul&gt;&lt;/div&gt;&lt;div style='flex:1'&gt;&lt;ul tyle='flex:1'&gt;</v>
      </c>
    </row>
    <row r="68" spans="1:3" x14ac:dyDescent="0.2">
      <c r="A68" t="s">
        <v>789</v>
      </c>
      <c r="C68" t="str">
        <f>"&lt;li&gt;&lt;a href='#" &amp; B69 &amp; "'&gt;" &amp;A68 &amp; "&lt;/a&gt;&lt;/li&gt;"</f>
        <v>&lt;li&gt;&lt;a href='#substring_after'&gt;SUBSTRING_AFTER&lt;/a&gt;&lt;/li&gt;</v>
      </c>
    </row>
    <row r="69" spans="1:3" x14ac:dyDescent="0.2">
      <c r="A69" t="s">
        <v>790</v>
      </c>
      <c r="B69" t="str">
        <f>SUBSTITUTE(LOWER(A68), " ", "_")</f>
        <v>substring_after</v>
      </c>
      <c r="C69" t="str">
        <f>"&lt;li&gt;&lt;a href='#" &amp; B70 &amp; "'&gt;" &amp;A69 &amp; "&lt;/a&gt;&lt;/li&gt;"</f>
        <v>&lt;li&gt;&lt;a href='#substring_after_last'&gt;SUBSTRING_AFTER_LAST&lt;/a&gt;&lt;/li&gt;</v>
      </c>
    </row>
    <row r="70" spans="1:3" x14ac:dyDescent="0.2">
      <c r="A70" t="s">
        <v>791</v>
      </c>
      <c r="B70" t="str">
        <f>SUBSTITUTE(LOWER(A69), " ", "_")</f>
        <v>substring_after_last</v>
      </c>
      <c r="C70" t="str">
        <f>"&lt;li&gt;&lt;a href='#" &amp; B71 &amp; "'&gt;" &amp;A70 &amp; "&lt;/a&gt;&lt;/li&gt;"</f>
        <v>&lt;li&gt;&lt;a href='#substring_before'&gt;SUBSTRING_BEFORE&lt;/a&gt;&lt;/li&gt;</v>
      </c>
    </row>
    <row r="71" spans="1:3" x14ac:dyDescent="0.2">
      <c r="A71" t="s">
        <v>792</v>
      </c>
      <c r="B71" t="str">
        <f>SUBSTITUTE(LOWER(A70), " ", "_")</f>
        <v>substring_before</v>
      </c>
      <c r="C71" t="str">
        <f>"&lt;li&gt;&lt;a href='#" &amp; B72 &amp; "'&gt;" &amp;A71 &amp; "&lt;/a&gt;&lt;/li&gt;"</f>
        <v>&lt;li&gt;&lt;a href='#substring_before_last'&gt;SUBSTRING_BEFORE_LAST&lt;/a&gt;&lt;/li&gt;</v>
      </c>
    </row>
    <row r="72" spans="1:3" x14ac:dyDescent="0.2">
      <c r="A72" t="s">
        <v>793</v>
      </c>
      <c r="B72" t="str">
        <f>SUBSTITUTE(LOWER(A71), " ", "_")</f>
        <v>substring_before_last</v>
      </c>
      <c r="C72" t="str">
        <f>"&lt;li&gt;&lt;a href='#" &amp; B73 &amp; "'&gt;" &amp;A72 &amp; "&lt;/a&gt;&lt;/li&gt;"</f>
        <v>&lt;li&gt;&lt;a href='#substring_between'&gt;SUBSTRING_BETWEEN&lt;/a&gt;&lt;/li&gt;</v>
      </c>
    </row>
    <row r="73" spans="1:3" x14ac:dyDescent="0.2">
      <c r="A73" t="s">
        <v>117</v>
      </c>
      <c r="B73" t="str">
        <f>SUBSTITUTE(LOWER(A72), " ", "_")</f>
        <v>substring_between</v>
      </c>
      <c r="C73" t="str">
        <f>"&lt;li&gt;&lt;a href='#" &amp; B74 &amp; "'&gt;" &amp;A73 &amp; "&lt;/a&gt;&lt;/li&gt;"</f>
        <v>&lt;li&gt;&lt;a href='#today'&gt;TODAY&lt;/a&gt;&lt;/li&gt;</v>
      </c>
    </row>
    <row r="74" spans="1:3" x14ac:dyDescent="0.2">
      <c r="A74" t="s">
        <v>713</v>
      </c>
      <c r="B74" t="str">
        <f>SUBSTITUTE(LOWER(A73), " ", "_")</f>
        <v>today</v>
      </c>
      <c r="C74" t="str">
        <f>"&lt;li&gt;&lt;a href='#" &amp; B75 &amp; "'&gt;" &amp;A74 &amp; "&lt;/a&gt;&lt;/li&gt;"</f>
        <v>&lt;li&gt;&lt;a href='#to_blob'&gt;TO_BLOB&lt;/a&gt;&lt;/li&gt;</v>
      </c>
    </row>
    <row r="75" spans="1:3" x14ac:dyDescent="0.2">
      <c r="A75" t="s">
        <v>714</v>
      </c>
      <c r="B75" t="str">
        <f>SUBSTITUTE(LOWER(A74), " ", "_")</f>
        <v>to_blob</v>
      </c>
      <c r="C75" t="str">
        <f>"&lt;li&gt;&lt;a href='#" &amp; B76 &amp; "'&gt;" &amp;A75 &amp; "&lt;/a&gt;&lt;/li&gt;"</f>
        <v>&lt;li&gt;&lt;a href='#to_boolean'&gt;TO_BOOLEAN&lt;/a&gt;&lt;/li&gt;</v>
      </c>
    </row>
    <row r="76" spans="1:3" x14ac:dyDescent="0.2">
      <c r="A76" t="s">
        <v>719</v>
      </c>
      <c r="B76" t="str">
        <f>SUBSTITUTE(LOWER(A75), " ", "_")</f>
        <v>to_boolean</v>
      </c>
      <c r="C76" t="str">
        <f>"&lt;li&gt;&lt;a href='#" &amp; B77 &amp; "'&gt;" &amp;A76 &amp; "&lt;/a&gt;&lt;/li&gt;"</f>
        <v>&lt;li&gt;&lt;a href='#to_date'&gt;TO_DATE&lt;/a&gt;&lt;/li&gt;</v>
      </c>
    </row>
    <row r="77" spans="1:3" x14ac:dyDescent="0.2">
      <c r="A77" t="s">
        <v>723</v>
      </c>
      <c r="B77" t="str">
        <f>SUBSTITUTE(LOWER(A76), " ", "_")</f>
        <v>to_date</v>
      </c>
      <c r="C77" t="str">
        <f>"&lt;li&gt;&lt;a href='#" &amp; B78 &amp; "'&gt;" &amp;A77 &amp; "&lt;/a&gt;&lt;/li&gt;"</f>
        <v>&lt;li&gt;&lt;a href='#to_datetime'&gt;TO_DATETIME&lt;/a&gt;&lt;/li&gt;</v>
      </c>
    </row>
    <row r="78" spans="1:3" x14ac:dyDescent="0.2">
      <c r="A78" t="s">
        <v>730</v>
      </c>
      <c r="B78" t="str">
        <f>SUBSTITUTE(LOWER(A77), " ", "_")</f>
        <v>to_datetime</v>
      </c>
      <c r="C78" t="str">
        <f>"&lt;li&gt;&lt;a href='#" &amp; B79 &amp; "'&gt;" &amp;A78 &amp; "&lt;/a&gt;&lt;/li&gt;"</f>
        <v>&lt;li&gt;&lt;a href='#to_integer'&gt;TO_INTEGER&lt;/a&gt;&lt;/li&gt;</v>
      </c>
    </row>
    <row r="79" spans="1:3" x14ac:dyDescent="0.2">
      <c r="A79" t="s">
        <v>752</v>
      </c>
      <c r="B79" t="str">
        <f>SUBSTITUTE(LOWER(A78), " ", "_")</f>
        <v>to_integer</v>
      </c>
      <c r="C79" t="str">
        <f>"&lt;li&gt;&lt;a href='#" &amp; B80 &amp; "'&gt;" &amp;A79 &amp; "&lt;/a&gt;&lt;/li&gt;"</f>
        <v>&lt;li&gt;&lt;a href='#to_lower_case'&gt;TO_LOWER_CASE&lt;/a&gt;&lt;/li&gt;</v>
      </c>
    </row>
    <row r="80" spans="1:3" x14ac:dyDescent="0.2">
      <c r="A80" t="s">
        <v>710</v>
      </c>
      <c r="B80" t="str">
        <f>SUBSTITUTE(LOWER(A79), " ", "_")</f>
        <v>to_lower_case</v>
      </c>
      <c r="C80" t="str">
        <f>"&lt;li&gt;&lt;a href='#" &amp; B81 &amp; "'&gt;" &amp;A80 &amp; "&lt;/a&gt;&lt;/li&gt;"</f>
        <v>&lt;li&gt;&lt;a href='#to_string'&gt;TO_STRING&lt;/a&gt;&lt;/li&gt;</v>
      </c>
    </row>
    <row r="81" spans="1:3" x14ac:dyDescent="0.2">
      <c r="A81" t="s">
        <v>755</v>
      </c>
      <c r="B81" t="str">
        <f>SUBSTITUTE(LOWER(A80), " ", "_")</f>
        <v>to_string</v>
      </c>
      <c r="C81" t="str">
        <f>"&lt;li&gt;&lt;a href='#" &amp; B82 &amp; "'&gt;" &amp;A81 &amp; "&lt;/a&gt;&lt;/li&gt;"</f>
        <v>&lt;li&gt;&lt;a href='#to_upper_case'&gt;TO_UPPER_CASE&lt;/a&gt;&lt;/li&gt;</v>
      </c>
    </row>
    <row r="82" spans="1:3" x14ac:dyDescent="0.2">
      <c r="A82" t="s">
        <v>146</v>
      </c>
      <c r="B82" t="str">
        <f>SUBSTITUTE(LOWER(A81), " ", "_")</f>
        <v>to_upper_case</v>
      </c>
      <c r="C82" t="str">
        <f>"&lt;li&gt;&lt;a href='#" &amp; B83 &amp; "'&gt;" &amp;A82 &amp; "&lt;/a&gt;&lt;/li&gt;"</f>
        <v>&lt;li&gt;&lt;a href='#trim'&gt;TRIM&lt;/a&gt;&lt;/li&gt;</v>
      </c>
    </row>
    <row r="83" spans="1:3" x14ac:dyDescent="0.2">
      <c r="A83" t="s">
        <v>155</v>
      </c>
      <c r="B83" t="str">
        <f>SUBSTITUTE(LOWER(A82), " ", "_")</f>
        <v>trim</v>
      </c>
      <c r="C83" t="str">
        <f>"&lt;li&gt;&lt;a href='#" &amp; B84 &amp; "'&gt;" &amp;A83 &amp; "&lt;/a&gt;&lt;/li&gt;"</f>
        <v>&lt;li&gt;&lt;a href='#vlookup'&gt;VLOOKUP&lt;/a&gt;&lt;/li&gt;</v>
      </c>
    </row>
    <row r="84" spans="1:3" x14ac:dyDescent="0.2">
      <c r="A84" t="s">
        <v>514</v>
      </c>
      <c r="B84" t="str">
        <f>SUBSTITUTE(LOWER(A83), " ", "_")</f>
        <v>vlookup</v>
      </c>
      <c r="C84" t="str">
        <f>"&lt;li&gt;&lt;a href='#" &amp; B85 &amp; "'&gt;" &amp;A84 &amp; "&lt;/a&gt;&lt;/li&gt;"</f>
        <v>&lt;li&gt;&lt;a href='#apex_class'&gt;APEX CLASS&lt;/a&gt;&lt;/li&gt;</v>
      </c>
    </row>
    <row r="85" spans="1:3" x14ac:dyDescent="0.2">
      <c r="B85" t="str">
        <f>SUBSTITUTE(LOWER(A84), " ", "_")</f>
        <v>apex_class</v>
      </c>
      <c r="C85" t="str">
        <f>"&lt;/ul&gt;&lt;/div&gt;&lt;/div&gt;"</f>
        <v>&lt;/ul&gt;&lt;/div&gt;&lt;/div&gt;</v>
      </c>
    </row>
    <row r="89" spans="1:3" x14ac:dyDescent="0.2">
      <c r="A89" s="22" t="s">
        <v>76</v>
      </c>
      <c r="B89" s="23" t="s">
        <v>166</v>
      </c>
      <c r="C89" t="str">
        <f>"&lt;div class='v-space'&gt;&lt;/div&gt;&lt;div id='" &amp; B89 &amp;"'&gt;&lt;h2&gt;" &amp;A89&amp; "&lt;/h2&gt;&lt;table&gt;&lt;tbody&gt;"</f>
        <v>&lt;div class='v-space'&gt;&lt;/div&gt;&lt;div id='add'&gt;&lt;h2&gt;+ (Add)&lt;/h2&gt;&lt;table&gt;&lt;tbody&gt;</v>
      </c>
    </row>
    <row r="90" spans="1:3" x14ac:dyDescent="0.2">
      <c r="A90" s="23" t="s">
        <v>179</v>
      </c>
      <c r="B90" s="23" t="s">
        <v>511</v>
      </c>
      <c r="C90" t="str">
        <f>"&lt;tr&gt;&lt;td class='table-first-column'&gt;" &amp;A90 &amp; "&lt;/td&gt;&lt;td&gt;" &amp; B90 &amp; "&lt;/td&gt;&lt;/tr&gt;"</f>
        <v>&lt;tr&gt;&lt;td class='table-first-column'&gt;Description:&lt;/td&gt;&lt;td&gt;Calculates the sum of two numeric values(NULL values are treated as 0s).&lt;/td&gt;&lt;/tr&gt;</v>
      </c>
    </row>
    <row r="91" spans="1:3" ht="34" x14ac:dyDescent="0.2">
      <c r="A91" s="23" t="s">
        <v>180</v>
      </c>
      <c r="B91" s="24" t="s">
        <v>182</v>
      </c>
      <c r="C91" t="str">
        <f>"&lt;tr&gt;&lt;td class='table-first-column'&gt;" &amp;A91 &amp; "&lt;/td&gt;&lt;td&gt;" &amp; B91 &amp; "&lt;/td&gt;&lt;/tr&gt;"</f>
        <v>&lt;tr&gt;&lt;td class='table-first-column'&gt;Use:&lt;/td&gt;&lt;td&gt;&lt;span class='formula'&gt;value1 + value2&lt;/span&gt; and replace each value with merge fields, expressions, or other numeric values.&lt;/td&gt;&lt;/tr&gt;</v>
      </c>
    </row>
    <row r="92" spans="1:3" ht="68" x14ac:dyDescent="0.2">
      <c r="A92" s="23" t="s">
        <v>181</v>
      </c>
      <c r="B92" s="24" t="s">
        <v>265</v>
      </c>
      <c r="C92" t="str">
        <f>"&lt;tr&gt;&lt;td class='table-first-column'&gt;" &amp;A92 &amp; "&lt;/td&gt;&lt;td&gt;" &amp; B92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93" spans="1:3" x14ac:dyDescent="0.2">
      <c r="B93" s="10"/>
      <c r="C93" s="34" t="s">
        <v>207</v>
      </c>
    </row>
    <row r="94" spans="1:3" x14ac:dyDescent="0.2">
      <c r="B94" s="10"/>
    </row>
    <row r="95" spans="1:3" ht="17" x14ac:dyDescent="0.2">
      <c r="A95" s="25" t="s">
        <v>78</v>
      </c>
      <c r="B95" s="24" t="s">
        <v>183</v>
      </c>
      <c r="C95" t="str">
        <f>"&lt;div class='v-space'&gt;&lt;/div&gt;&lt;div id='" &amp; B95 &amp;"'&gt;&lt;h2&gt;" &amp;A95&amp; "&lt;/h2&gt;&lt;table&gt;&lt;tbody&gt;"</f>
        <v>&lt;div class='v-space'&gt;&lt;/div&gt;&lt;div id='substract'&gt;&lt;h2&gt;- (Subtract)&lt;/h2&gt;&lt;table&gt;&lt;tbody&gt;</v>
      </c>
    </row>
    <row r="96" spans="1:3" x14ac:dyDescent="0.2">
      <c r="A96" s="26" t="s">
        <v>179</v>
      </c>
      <c r="B96" s="27" t="s">
        <v>512</v>
      </c>
      <c r="C96" t="str">
        <f>"&lt;tr&gt;&lt;td class='table-first-column'&gt;" &amp;A96 &amp; "&lt;/td&gt;&lt;td&gt;" &amp; B96 &amp; "&lt;/td&gt;&lt;/tr&gt;"</f>
        <v>&lt;tr&gt;&lt;td class='table-first-column'&gt;Description:&lt;/td&gt;&lt;td&gt;Calculates the difference of two values(NULL values are treated as 0s).&lt;/td&gt;&lt;/tr&gt;</v>
      </c>
    </row>
    <row r="97" spans="1:3" ht="29" x14ac:dyDescent="0.2">
      <c r="A97" s="26" t="s">
        <v>180</v>
      </c>
      <c r="B97" s="28" t="s">
        <v>184</v>
      </c>
      <c r="C97" t="str">
        <f>"&lt;tr&gt;&lt;td class='table-first-column'&gt;" &amp;A97 &amp; "&lt;/td&gt;&lt;td&gt;" &amp; B97 &amp; "&lt;/td&gt;&lt;/tr&gt;"</f>
        <v>&lt;tr&gt;&lt;td class='table-first-column'&gt;Use:&lt;/td&gt;&lt;td&gt;&lt;span class='formula'&gt;value1 - value2&lt;/span&gt; and replace each value with merge fields, expressions, or other numeric values.&lt;/td&gt;&lt;/tr&gt;</v>
      </c>
    </row>
    <row r="98" spans="1:3" ht="45" x14ac:dyDescent="0.2">
      <c r="A98" s="26" t="s">
        <v>181</v>
      </c>
      <c r="B98" s="28" t="s">
        <v>264</v>
      </c>
      <c r="C98" t="str">
        <f>"&lt;tr&gt;&lt;td class='table-first-column'&gt;" &amp;A98 &amp; "&lt;/td&gt;&lt;td&gt;" &amp; B98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99" spans="1:3" x14ac:dyDescent="0.2">
      <c r="A99" s="21"/>
      <c r="B99" s="33"/>
      <c r="C99" s="34" t="s">
        <v>207</v>
      </c>
    </row>
    <row r="101" spans="1:3" x14ac:dyDescent="0.2">
      <c r="A101" s="23" t="s">
        <v>80</v>
      </c>
      <c r="B101" s="23" t="s">
        <v>167</v>
      </c>
      <c r="C101" t="str">
        <f>"&lt;div class='v-space'&gt;&lt;/div&gt;&lt;div id='" &amp; B101 &amp;"'&gt;&lt;h2&gt;" &amp;A101&amp; "&lt;/h2&gt;&lt;table&gt;&lt;tbody&gt;"</f>
        <v>&lt;div class='v-space'&gt;&lt;/div&gt;&lt;div id='multiply'&gt;&lt;h2&gt;* (Multiply)&lt;/h2&gt;&lt;table&gt;&lt;tbody&gt;</v>
      </c>
    </row>
    <row r="102" spans="1:3" x14ac:dyDescent="0.2">
      <c r="A102" s="26" t="s">
        <v>179</v>
      </c>
      <c r="B102" s="27" t="s">
        <v>513</v>
      </c>
      <c r="C102" t="str">
        <f>"&lt;tr&gt;&lt;td class='table-first-column'&gt;" &amp;A102 &amp; "&lt;/td&gt;&lt;td&gt;" &amp; B102 &amp; "&lt;/td&gt;&lt;/tr&gt;"</f>
        <v>&lt;tr&gt;&lt;td class='table-first-column'&gt;Description:&lt;/td&gt;&lt;td&gt;Multiplies its values(NULL values are treated as 0s).&lt;/td&gt;&lt;/tr&gt;</v>
      </c>
    </row>
    <row r="103" spans="1:3" ht="29" x14ac:dyDescent="0.2">
      <c r="A103" s="26" t="s">
        <v>180</v>
      </c>
      <c r="B103" s="28" t="s">
        <v>185</v>
      </c>
      <c r="C103" t="str">
        <f>"&lt;tr&gt;&lt;td class='table-first-column'&gt;" &amp;A103 &amp; "&lt;/td&gt;&lt;td&gt;" &amp; B103 &amp; "&lt;/td&gt;&lt;/tr&gt;"</f>
        <v>&lt;tr&gt;&lt;td class='table-first-column'&gt;Use:&lt;/td&gt;&lt;td&gt;&lt;span class='formula'&gt;value1 * value2&lt;/span&gt; and replace each value with merge fields, expressions, or other numeric values.&lt;/td&gt;&lt;/tr&gt;</v>
      </c>
    </row>
    <row r="104" spans="1:3" ht="74" customHeight="1" x14ac:dyDescent="0.2">
      <c r="A104" s="26" t="s">
        <v>181</v>
      </c>
      <c r="B104" s="28" t="s">
        <v>263</v>
      </c>
      <c r="C104" t="str">
        <f>"&lt;tr&gt;&lt;td class='table-first-column'&gt;" &amp;A104 &amp; "&lt;/td&gt;&lt;td&gt;" &amp; B104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05" spans="1:3" x14ac:dyDescent="0.2">
      <c r="C105" s="34" t="s">
        <v>207</v>
      </c>
    </row>
    <row r="107" spans="1:3" x14ac:dyDescent="0.2">
      <c r="A107" s="23" t="s">
        <v>82</v>
      </c>
      <c r="B107" s="23" t="s">
        <v>168</v>
      </c>
      <c r="C107" t="str">
        <f>"&lt;div class='v-space'&gt;&lt;/div&gt;&lt;div id='" &amp; B107 &amp;"'&gt;&lt;h2&gt;" &amp;A107&amp; "&lt;/h2&gt;&lt;table&gt;&lt;tbody&gt;"</f>
        <v>&lt;div class='v-space'&gt;&lt;/div&gt;&lt;div id='divide'&gt;&lt;h2&gt;/ (Divide)&lt;/h2&gt;&lt;table&gt;&lt;tbody&gt;</v>
      </c>
    </row>
    <row r="108" spans="1:3" x14ac:dyDescent="0.2">
      <c r="A108" s="26" t="s">
        <v>179</v>
      </c>
      <c r="B108" s="27" t="s">
        <v>510</v>
      </c>
      <c r="C108" t="str">
        <f>"&lt;tr&gt;&lt;td class='table-first-column'&gt;" &amp;A108 &amp; "&lt;/td&gt;&lt;td&gt;" &amp; B108 &amp; "&lt;/td&gt;&lt;/tr&gt;"</f>
        <v>&lt;tr&gt;&lt;td class='table-first-column'&gt;Description:&lt;/td&gt;&lt;td&gt;Divides its values(If the numerator is NULL, it is treated as 0) .&lt;/td&gt;&lt;/tr&gt;</v>
      </c>
    </row>
    <row r="109" spans="1:3" ht="29" x14ac:dyDescent="0.2">
      <c r="A109" s="26" t="s">
        <v>180</v>
      </c>
      <c r="B109" s="28" t="s">
        <v>186</v>
      </c>
      <c r="C109" t="str">
        <f>"&lt;tr&gt;&lt;td class='table-first-column'&gt;" &amp;A109 &amp; "&lt;/td&gt;&lt;td&gt;" &amp; B109 &amp; "&lt;/td&gt;&lt;/tr&gt;"</f>
        <v>&lt;tr&gt;&lt;td class='table-first-column'&gt;Use:&lt;/td&gt;&lt;td&gt;&lt;span class='formula'&gt;value1 / value2&lt;/span&gt; and replace each value with merge fields, expressions, or other numeric values.&lt;/td&gt;&lt;/tr&gt;</v>
      </c>
    </row>
    <row r="110" spans="1:3" ht="45" x14ac:dyDescent="0.2">
      <c r="A110" s="26" t="s">
        <v>181</v>
      </c>
      <c r="B110" s="28" t="s">
        <v>262</v>
      </c>
      <c r="C110" t="str">
        <f>"&lt;tr&gt;&lt;td class='table-first-column'&gt;" &amp;A110 &amp; "&lt;/td&gt;&lt;td&gt;" &amp; B110 &amp; "&lt;/td&gt;&lt;/tr&gt;"</f>
        <v>&lt;tr&gt;&lt;td class='table-first-column'&gt;Example:&lt;/td&gt;&lt;td&gt;&lt;span class='formula'&gt;AnnualRevenue/ NumberOfEmployees&lt;/span&gt;&lt;div class='v-space-s'&gt;&lt;/div&gt;This formula calculates the revenue amount per employee using a currency field.&lt;/td&gt;&lt;/tr&gt;</v>
      </c>
    </row>
    <row r="111" spans="1:3" x14ac:dyDescent="0.2">
      <c r="C111" s="34" t="s">
        <v>207</v>
      </c>
    </row>
    <row r="112" spans="1:3" x14ac:dyDescent="0.2">
      <c r="C112" s="34"/>
    </row>
    <row r="113" spans="1:3" x14ac:dyDescent="0.2">
      <c r="A113" s="23" t="s">
        <v>84</v>
      </c>
      <c r="B113" s="23" t="s">
        <v>169</v>
      </c>
      <c r="C113" t="str">
        <f>"&lt;div class='v-space'&gt;&lt;/div&gt;&lt;div id='" &amp; B113 &amp;"'&gt;&lt;h2&gt;" &amp;A113&amp; "&lt;/h2&gt;&lt;table&gt;&lt;tbody&gt;"</f>
        <v>&lt;div class='v-space'&gt;&lt;/div&gt;&lt;div id='parenthesis'&gt;&lt;h2&gt;() (Open Parenthesis and Close Parenthesis)&lt;/h2&gt;&lt;table&gt;&lt;tbody&gt;</v>
      </c>
    </row>
    <row r="114" spans="1:3" ht="28" x14ac:dyDescent="0.2">
      <c r="A114" s="26" t="s">
        <v>179</v>
      </c>
      <c r="B114" s="27" t="s">
        <v>85</v>
      </c>
      <c r="C114" t="str">
        <f>"&lt;tr&gt;&lt;td class='table-first-column'&gt;" &amp;A114 &amp; "&lt;/td&gt;&lt;td&gt;" &amp; B114 &amp; "&lt;/td&gt;&lt;/tr&gt;"</f>
        <v>&lt;tr&gt;&lt;td class='table-first-column'&gt;Description:&lt;/td&gt;&lt;td&gt;Specifies that the expressions within the open parenthesis and close parenthesis are evaluated first. All other expressions are evaluated using standard operator precedence.&lt;/td&gt;&lt;/tr&gt;</v>
      </c>
    </row>
    <row r="115" spans="1:3" ht="28" x14ac:dyDescent="0.2">
      <c r="A115" s="26" t="s">
        <v>180</v>
      </c>
      <c r="B115" s="29" t="s">
        <v>188</v>
      </c>
      <c r="C115" t="str">
        <f>"&lt;tr&gt;&lt;td class='table-first-column'&gt;" &amp;A115 &amp; "&lt;/td&gt;&lt;td&gt;" &amp; B115 &amp; "&lt;/td&gt;&lt;/tr&gt;"</f>
        <v>&lt;tr&gt;&lt;td class='table-first-column'&gt;Use:&lt;/td&gt;&lt;td&gt;&lt;span class='formula'&gt;(expression1) expression2…&lt;/span&gt; and replace each expression with merge fields, expressions, or other numeric values.&lt;/td&gt;&lt;/tr&gt;</v>
      </c>
    </row>
    <row r="116" spans="1:3" ht="44" x14ac:dyDescent="0.2">
      <c r="A116" s="26" t="s">
        <v>181</v>
      </c>
      <c r="B116" s="28" t="s">
        <v>187</v>
      </c>
      <c r="C116" t="str">
        <f>"&lt;tr&gt;&lt;td class='table-first-column'&gt;" &amp;A116 &amp; "&lt;/td&gt;&lt;td&gt;" &amp; B116 &amp; "&lt;/td&gt;&lt;/tr&gt;"</f>
        <v>&lt;tr&gt;&lt;td class='table-first-column'&gt;Example:&lt;/td&gt;&lt;td&gt;&lt;span class='formula'&gt;(Unit_Value__c - Old_Value__c) / New_Value__c&lt;/span&gt; calculates the difference between the old value and new value divided by the new value.&lt;/td&gt;&lt;/tr&gt;</v>
      </c>
    </row>
    <row r="117" spans="1:3" x14ac:dyDescent="0.2">
      <c r="C117" s="34" t="s">
        <v>207</v>
      </c>
    </row>
    <row r="118" spans="1:3" x14ac:dyDescent="0.2">
      <c r="C118" s="34"/>
    </row>
    <row r="119" spans="1:3" x14ac:dyDescent="0.2">
      <c r="A119" s="22" t="s">
        <v>86</v>
      </c>
      <c r="B119" s="23" t="s">
        <v>170</v>
      </c>
      <c r="C119" t="str">
        <f>"&lt;div class='v-space'&gt;&lt;/div&gt;&lt;div id='" &amp; B119 &amp;"'&gt;&lt;h2&gt;" &amp;A119&amp; "&lt;/h2&gt;&lt;table&gt;&lt;tbody&gt;"</f>
        <v>&lt;div class='v-space'&gt;&lt;/div&gt;&lt;div id='equal'&gt;&lt;h2&gt;== (Equal)&lt;/h2&gt;&lt;table&gt;&lt;tbody&gt;</v>
      </c>
    </row>
    <row r="120" spans="1:3" x14ac:dyDescent="0.2">
      <c r="A120" s="26" t="s">
        <v>179</v>
      </c>
      <c r="B120" s="27" t="s">
        <v>189</v>
      </c>
      <c r="C120" t="str">
        <f>"&lt;tr&gt;&lt;td class='table-first-column'&gt;" &amp;A120 &amp; "&lt;/td&gt;&lt;td&gt;" &amp; B120 &amp; "&lt;/td&gt;&lt;/tr&gt;"</f>
        <v>&lt;tr&gt;&lt;td class='table-first-column'&gt;Description:&lt;/td&gt;&lt;td&gt;Evaluates if two values are equivalent. &lt;/td&gt;&lt;/tr&gt;</v>
      </c>
    </row>
    <row r="121" spans="1:3" ht="28" x14ac:dyDescent="0.2">
      <c r="A121" s="26" t="s">
        <v>180</v>
      </c>
      <c r="B121" s="29" t="s">
        <v>190</v>
      </c>
      <c r="C121" t="str">
        <f>"&lt;tr&gt;&lt;td class='table-first-column'&gt;" &amp;A121 &amp; "&lt;/td&gt;&lt;td&gt;" &amp; B121 &amp; "&lt;/td&gt;&lt;/tr&gt;"</f>
        <v>&lt;tr&gt;&lt;td class='table-first-column'&gt;Use:&lt;/td&gt;&lt;td&gt;&lt;span class='formula'&gt;expression1 == expression2&lt;/span&gt;, and replace each expression with merge fields, expressions, or other values.&lt;/td&gt;&lt;/tr&gt;</v>
      </c>
    </row>
    <row r="122" spans="1:3" ht="42" x14ac:dyDescent="0.2">
      <c r="A122" s="26" t="s">
        <v>181</v>
      </c>
      <c r="B122" s="30" t="s">
        <v>266</v>
      </c>
      <c r="C122" t="str">
        <f>"&lt;tr&gt;&lt;td class='table-first-column'&gt;" &amp;A122 &amp; "&lt;/td&gt;&lt;td&gt;" &amp; B122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23" spans="1:3" x14ac:dyDescent="0.2">
      <c r="C123" s="34" t="s">
        <v>207</v>
      </c>
    </row>
    <row r="124" spans="1:3" x14ac:dyDescent="0.2">
      <c r="C124" s="34"/>
    </row>
    <row r="125" spans="1:3" x14ac:dyDescent="0.2">
      <c r="A125" s="23" t="s">
        <v>88</v>
      </c>
      <c r="B125" s="23" t="s">
        <v>171</v>
      </c>
      <c r="C125" t="str">
        <f>"&lt;div class='v-space'&gt;&lt;/div&gt;&lt;div id='" &amp; B125 &amp;"'&gt;&lt;h2&gt;" &amp;A125&amp; "&lt;/h2&gt;&lt;table&gt;&lt;tbody&gt;"</f>
        <v>&lt;div class='v-space'&gt;&lt;/div&gt;&lt;div id='not_equal'&gt;&lt;h2&gt;!= (Not Equal)&lt;/h2&gt;&lt;table&gt;&lt;tbody&gt;</v>
      </c>
    </row>
    <row r="126" spans="1:3" x14ac:dyDescent="0.2">
      <c r="A126" s="26" t="s">
        <v>179</v>
      </c>
      <c r="B126" s="27" t="s">
        <v>89</v>
      </c>
      <c r="C126" t="str">
        <f>"&lt;tr&gt;&lt;td class='table-first-column'&gt;" &amp;A126 &amp; "&lt;/td&gt;&lt;td&gt;" &amp; B126 &amp; "&lt;/td&gt;&lt;/tr&gt;"</f>
        <v>&lt;tr&gt;&lt;td class='table-first-column'&gt;Description:&lt;/td&gt;&lt;td&gt;Evaluates if two values aren’t equivalent.&lt;/td&gt;&lt;/tr&gt;</v>
      </c>
    </row>
    <row r="127" spans="1:3" ht="68" customHeight="1" x14ac:dyDescent="0.2">
      <c r="A127" s="26" t="s">
        <v>180</v>
      </c>
      <c r="B127" s="29" t="s">
        <v>191</v>
      </c>
      <c r="C127" t="str">
        <f>"&lt;tr&gt;&lt;td class='table-first-column'&gt;" &amp;A127 &amp; "&lt;/td&gt;&lt;td&gt;" &amp; B127 &amp; "&lt;/td&gt;&lt;/tr&gt;"</f>
        <v>&lt;tr&gt;&lt;td class='table-first-column'&gt;Use:&lt;/td&gt;&lt;td&gt;&lt;span class='formula'&gt;expression1 != expression2&lt;/span&gt;, and replace each &lt;span class='formula'&gt;expression&lt;/span&gt; with merge fields, expressions, or other values.&lt;/td&gt;&lt;/tr&gt;</v>
      </c>
    </row>
    <row r="128" spans="1:3" ht="113" customHeight="1" x14ac:dyDescent="0.2">
      <c r="A128" s="26" t="s">
        <v>181</v>
      </c>
      <c r="B128" s="28" t="s">
        <v>261</v>
      </c>
      <c r="C128" t="str">
        <f>"&lt;tr&gt;&lt;td class='table-first-column'&gt;" &amp;A128 &amp; "&lt;/td&gt;&lt;td&gt;" &amp; B128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29" spans="1:3" x14ac:dyDescent="0.2">
      <c r="C129" s="34" t="s">
        <v>207</v>
      </c>
    </row>
    <row r="130" spans="1:3" x14ac:dyDescent="0.2">
      <c r="C130" s="34"/>
    </row>
    <row r="131" spans="1:3" x14ac:dyDescent="0.2">
      <c r="A131" s="23" t="s">
        <v>159</v>
      </c>
      <c r="B131" s="23" t="s">
        <v>172</v>
      </c>
      <c r="C131" t="str">
        <f>"&lt;div class='v-space'&gt;&lt;/div&gt;&lt;div id='" &amp; B131 &amp;"'&gt;&lt;h2&gt;" &amp;A131&amp; "&lt;/h2&gt;&lt;table&gt;&lt;tbody&gt;"</f>
        <v>&lt;div class='v-space'&gt;&lt;/div&gt;&lt;div id='less_than'&gt;&lt;h2&gt;&lt; (Less Than)&lt;/h2&gt;&lt;table&gt;&lt;tbody&gt;</v>
      </c>
    </row>
    <row r="132" spans="1:3" x14ac:dyDescent="0.2">
      <c r="A132" s="26" t="s">
        <v>179</v>
      </c>
      <c r="B132" s="27" t="s">
        <v>90</v>
      </c>
      <c r="C132" t="str">
        <f>"&lt;tr&gt;&lt;td class='table-first-column'&gt;" &amp;A132 &amp; "&lt;/td&gt;&lt;td&gt;" &amp; B132 &amp; "&lt;/td&gt;&lt;/tr&gt;"</f>
        <v>&lt;tr&gt;&lt;td class='table-first-column'&gt;Description:&lt;/td&gt;&lt;td&gt;Evaluates if a value is less than the value that follows this symbol.&lt;/td&gt;&lt;/tr&gt;</v>
      </c>
    </row>
    <row r="133" spans="1:3" ht="78" customHeight="1" x14ac:dyDescent="0.2">
      <c r="A133" s="26" t="s">
        <v>180</v>
      </c>
      <c r="B133" s="29" t="s">
        <v>193</v>
      </c>
      <c r="C133" t="str">
        <f>"&lt;tr&gt;&lt;td class='table-first-column'&gt;" &amp;A133 &amp; "&lt;/td&gt;&lt;td&gt;" &amp; B133 &amp; "&lt;/td&gt;&lt;/tr&gt;"</f>
        <v>&lt;tr&gt;&lt;td class='table-first-column'&gt;Use:&lt;/td&gt;&lt;td&gt;&lt;span class='formula'&gt;value1 &lt; value2&lt;/span&gt; and replace each &lt;span class='formula'&gt;value&lt;/span&gt; with merge fields, expressions, or other numeric, text, date, datetime values.&lt;/td&gt;&lt;/tr&gt;</v>
      </c>
    </row>
    <row r="134" spans="1:3" ht="29" x14ac:dyDescent="0.2">
      <c r="A134" s="26" t="s">
        <v>181</v>
      </c>
      <c r="B134" s="28" t="s">
        <v>192</v>
      </c>
      <c r="C134" t="str">
        <f>"&lt;tr&gt;&lt;td class='table-first-column'&gt;" &amp;A134 &amp; "&lt;/td&gt;&lt;td&gt;" &amp; B134 &amp; "&lt;/td&gt;&lt;/tr&gt;"</f>
        <v>&lt;tr&gt;&lt;td class='table-first-column'&gt;Example:&lt;/td&gt;&lt;td&gt;&lt;span class='formula'&gt;IF(AnnualRevenue &lt; 1000000, 1, 2)&lt;/span&gt; assigns the value 1 with revenues less than one million and the value 2 to revenues greater than one million.&lt;/td&gt;&lt;/tr&gt;</v>
      </c>
    </row>
    <row r="135" spans="1:3" x14ac:dyDescent="0.2">
      <c r="C135" s="34" t="s">
        <v>207</v>
      </c>
    </row>
    <row r="136" spans="1:3" x14ac:dyDescent="0.2">
      <c r="C136" s="34"/>
    </row>
    <row r="137" spans="1:3" x14ac:dyDescent="0.2">
      <c r="A137" s="23" t="s">
        <v>160</v>
      </c>
      <c r="B137" s="23" t="s">
        <v>173</v>
      </c>
      <c r="C137" t="str">
        <f>"&lt;div class='v-space'&gt;&lt;/div&gt;&lt;div id='" &amp; B137 &amp;"'&gt;&lt;h2&gt;" &amp;A137&amp; "&lt;/h2&gt;&lt;table&gt;&lt;tbody&gt;"</f>
        <v>&lt;div class='v-space'&gt;&lt;/div&gt;&lt;div id='greater_than'&gt;&lt;h2&gt;&gt; (Greater Than)&lt;/h2&gt;&lt;table&gt;&lt;tbody&gt;</v>
      </c>
    </row>
    <row r="138" spans="1:3" x14ac:dyDescent="0.2">
      <c r="A138" s="26" t="s">
        <v>179</v>
      </c>
      <c r="B138" s="27" t="s">
        <v>91</v>
      </c>
      <c r="C138" t="str">
        <f>"&lt;tr&gt;&lt;td class='table-first-column'&gt;" &amp;A138 &amp; "&lt;/td&gt;&lt;td&gt;" &amp; B138 &amp; "&lt;/td&gt;&lt;/tr&gt;"</f>
        <v>&lt;tr&gt;&lt;td class='table-first-column'&gt;Description:&lt;/td&gt;&lt;td&gt;Evaluates if a value is greater than the value that follows this symbol.&lt;/td&gt;&lt;/tr&gt;</v>
      </c>
    </row>
    <row r="139" spans="1:3" ht="28" x14ac:dyDescent="0.2">
      <c r="A139" s="26" t="s">
        <v>180</v>
      </c>
      <c r="B139" s="29" t="s">
        <v>194</v>
      </c>
      <c r="C139" t="str">
        <f>"&lt;tr&gt;&lt;td class='table-first-column'&gt;" &amp;A139 &amp; "&lt;/td&gt;&lt;td&gt;" &amp; B139 &amp; "&lt;/td&gt;&lt;/tr&gt;"</f>
        <v>&lt;tr&gt;&lt;td class='table-first-column'&gt;Use:&lt;/td&gt;&lt;td&gt;&lt;span class='formula'&gt;value1 &gt; value2&lt;/span&gt; and replace each value with merge fields, expressions, or other numeric, text, date, datetime values.&lt;/td&gt;&lt;/tr&gt;</v>
      </c>
    </row>
    <row r="140" spans="1:3" ht="44" x14ac:dyDescent="0.2">
      <c r="A140" s="26" t="s">
        <v>181</v>
      </c>
      <c r="B140" s="28" t="s">
        <v>195</v>
      </c>
      <c r="C140" t="str">
        <f>"&lt;tr&gt;&lt;td class='table-first-column'&gt;" &amp;A140 &amp; "&lt;/td&gt;&lt;td&gt;" &amp; B140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41" spans="1:3" x14ac:dyDescent="0.2">
      <c r="C141" s="34" t="s">
        <v>207</v>
      </c>
    </row>
    <row r="143" spans="1:3" x14ac:dyDescent="0.2">
      <c r="A143" s="23" t="s">
        <v>161</v>
      </c>
      <c r="B143" s="23" t="s">
        <v>174</v>
      </c>
      <c r="C143" t="str">
        <f>"&lt;div class='v-space'&gt;&lt;/div&gt;&lt;div id='" &amp; B143 &amp;"'&gt;&lt;h2&gt;" &amp;A143&amp; "&lt;/h2&gt;&lt;table&gt;&lt;tbody&gt;"</f>
        <v>&lt;div class='v-space'&gt;&lt;/div&gt;&lt;div id='less_than_or_equal'&gt;&lt;h2&gt;&lt;= (Less Than or Equal)&lt;/h2&gt;&lt;table&gt;&lt;tbody&gt;</v>
      </c>
    </row>
    <row r="144" spans="1:3" x14ac:dyDescent="0.2">
      <c r="A144" s="26" t="s">
        <v>179</v>
      </c>
      <c r="B144" s="27" t="s">
        <v>92</v>
      </c>
      <c r="C144" t="str">
        <f>"&lt;tr&gt;&lt;td class='table-first-column'&gt;" &amp;A144 &amp; "&lt;/td&gt;&lt;td&gt;" &amp; B144 &amp; "&lt;/td&gt;&lt;/tr&gt;"</f>
        <v>&lt;tr&gt;&lt;td class='table-first-column'&gt;Description:&lt;/td&gt;&lt;td&gt;Evaluates if a value is less than or equal to the value that follows this symbol.&lt;/td&gt;&lt;/tr&gt;</v>
      </c>
    </row>
    <row r="145" spans="1:3" ht="43" customHeight="1" x14ac:dyDescent="0.2">
      <c r="A145" s="26" t="s">
        <v>180</v>
      </c>
      <c r="B145" s="29" t="s">
        <v>196</v>
      </c>
      <c r="C145" t="str">
        <f>"&lt;tr&gt;&lt;td class='table-first-column'&gt;" &amp;A145 &amp; "&lt;/td&gt;&lt;td&gt;" &amp; B145 &amp; "&lt;/td&gt;&lt;/tr&gt;"</f>
        <v>&lt;tr&gt;&lt;td class='table-first-column'&gt;Use:&lt;/td&gt;&lt;td&gt;&lt;span class='formula'&gt;value1 &lt;= value2&lt;/span&gt; and replace each &lt;span class='formula'&gt;value&lt;/span&gt; with merge fields, expressions, or other numeric, text, date, datetime values.&lt;/td&gt;&lt;/tr&gt;</v>
      </c>
    </row>
    <row r="146" spans="1:3" ht="67" customHeight="1" x14ac:dyDescent="0.2">
      <c r="A146" s="26" t="s">
        <v>181</v>
      </c>
      <c r="B146" s="28" t="s">
        <v>197</v>
      </c>
      <c r="C146" t="str">
        <f>"&lt;tr&gt;&lt;td class='table-first-column'&gt;" &amp;A146 &amp; "&lt;/td&gt;&lt;td&gt;" &amp; B146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47" spans="1:3" x14ac:dyDescent="0.2">
      <c r="C147" s="34" t="s">
        <v>207</v>
      </c>
    </row>
    <row r="149" spans="1:3" ht="44" customHeight="1" x14ac:dyDescent="0.2">
      <c r="A149" s="23" t="s">
        <v>252</v>
      </c>
      <c r="B149" s="23" t="s">
        <v>175</v>
      </c>
      <c r="C149" t="str">
        <f>"&lt;div class='v-space'&gt;&lt;/div&gt;&lt;div id='" &amp; B149 &amp;"'&gt;&lt;h2&gt;" &amp;A149&amp; "&lt;/h2&gt;&lt;table&gt;&lt;tbody&gt;"</f>
        <v>&lt;div class='v-space'&gt;&lt;/div&gt;&lt;div id='greater_than_or_equal'&gt;&lt;h2&gt;&gt;= (Greater Than or Equal)&lt;/h2&gt;&lt;table&gt;&lt;tbody&gt;</v>
      </c>
    </row>
    <row r="150" spans="1:3" x14ac:dyDescent="0.2">
      <c r="A150" s="26" t="s">
        <v>179</v>
      </c>
      <c r="B150" s="27" t="s">
        <v>93</v>
      </c>
      <c r="C150" t="str">
        <f>"&lt;tr&gt;&lt;td class='table-first-column'&gt;" &amp;A150 &amp; "&lt;/td&gt;&lt;td&gt;" &amp; B150 &amp; "&lt;/td&gt;&lt;/tr&gt;"</f>
        <v>&lt;tr&gt;&lt;td class='table-first-column'&gt;Description:&lt;/td&gt;&lt;td&gt;Evaluates if a value is greater than or equal to the value that follows this symbol.&lt;/td&gt;&lt;/tr&gt;</v>
      </c>
    </row>
    <row r="151" spans="1:3" ht="29" x14ac:dyDescent="0.2">
      <c r="A151" s="26" t="s">
        <v>180</v>
      </c>
      <c r="B151" s="29" t="s">
        <v>199</v>
      </c>
      <c r="C151" t="str">
        <f>"&lt;tr&gt;&lt;td class='table-first-column'&gt;" &amp;A151 &amp; "&lt;/td&gt;&lt;td&gt;" &amp; B151 &amp; "&lt;/td&gt;&lt;/tr&gt;"</f>
        <v>&lt;tr&gt;&lt;td class='table-first-column'&gt;Use:&lt;/td&gt;&lt;td&gt;&lt;span class='formula'&gt;value1 &gt;= value2&lt;/span&gt; and replace each &lt;span class='formula'&gt;value&lt;/span&gt; with merge fields, expressions, or other numeric, text, date, datetime values.&lt;/td&gt;&lt;/tr&gt;</v>
      </c>
    </row>
    <row r="152" spans="1:3" ht="44" x14ac:dyDescent="0.2">
      <c r="A152" s="26" t="s">
        <v>181</v>
      </c>
      <c r="B152" s="28" t="s">
        <v>198</v>
      </c>
      <c r="C152" t="str">
        <f>"&lt;tr&gt;&lt;td class='table-first-column'&gt;" &amp;A152 &amp; "&lt;/td&gt;&lt;td&gt;" &amp; B152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53" spans="1:3" x14ac:dyDescent="0.2">
      <c r="C153" s="34" t="s">
        <v>207</v>
      </c>
    </row>
    <row r="155" spans="1:3" x14ac:dyDescent="0.2">
      <c r="A155" s="23" t="s">
        <v>163</v>
      </c>
      <c r="B155" s="23" t="s">
        <v>251</v>
      </c>
      <c r="C155" t="str">
        <f>"&lt;div class='v-space'&gt;&lt;/div&gt;&lt;div id='" &amp; B155 &amp;"'&gt;&lt;h2&gt;" &amp;A155&amp; "&lt;/h2&gt;&lt;table&gt;&lt;tbody&gt;"</f>
        <v>&lt;div class='v-space'&gt;&lt;/div&gt;&lt;div id='and_s'&gt;&lt;h2&gt;&amp;&amp; (AND)&lt;/h2&gt;&lt;table&gt;&lt;tbody&gt;</v>
      </c>
    </row>
    <row r="156" spans="1:3" ht="28" x14ac:dyDescent="0.2">
      <c r="A156" s="26" t="s">
        <v>179</v>
      </c>
      <c r="B156" s="27" t="s">
        <v>94</v>
      </c>
      <c r="C156" t="str">
        <f>"&lt;tr&gt;&lt;td class='table-first-column'&gt;" &amp;A156 &amp; "&lt;/td&gt;&lt;td&gt;" &amp; B156 &amp; "&lt;/td&gt;&lt;/tr&gt;"</f>
        <v>&lt;tr&gt;&lt;td class='table-first-column'&gt;Description:&lt;/td&gt;&lt;td&gt;Evaluates if two values or expressions are both true. Use this operator as an alternative to the logical function AND.&lt;/td&gt;&lt;/tr&gt;</v>
      </c>
    </row>
    <row r="157" spans="1:3" ht="70" customHeight="1" x14ac:dyDescent="0.2">
      <c r="A157" s="26" t="s">
        <v>180</v>
      </c>
      <c r="B157" s="28" t="s">
        <v>208</v>
      </c>
      <c r="C157" t="str">
        <f>"&lt;tr&gt;&lt;td class='table-first-column'&gt;" &amp;A157 &amp; "&lt;/td&gt;&lt;td&gt;" &amp; B157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58" spans="1:3" ht="69" customHeight="1" x14ac:dyDescent="0.2">
      <c r="A158" s="26" t="s">
        <v>181</v>
      </c>
      <c r="B158" s="28" t="s">
        <v>260</v>
      </c>
      <c r="C158" t="str">
        <f>"&lt;tr&gt;&lt;td class='table-first-column'&gt;" &amp;A158 &amp; "&lt;/td&gt;&lt;td&gt;" &amp; B158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59" spans="1:3" x14ac:dyDescent="0.2">
      <c r="C159" s="34" t="s">
        <v>207</v>
      </c>
    </row>
    <row r="162" spans="1:3" x14ac:dyDescent="0.2">
      <c r="A162" s="23" t="s">
        <v>95</v>
      </c>
      <c r="B162" s="23" t="s">
        <v>250</v>
      </c>
      <c r="C162" t="str">
        <f>"&lt;div class='v-space'&gt;&lt;/div&gt;&lt;div id='" &amp; B162 &amp;"'&gt;&lt;h2&gt;" &amp;A162&amp; "&lt;/h2&gt;&lt;table&gt;&lt;tbody&gt;"</f>
        <v>&lt;div class='v-space'&gt;&lt;/div&gt;&lt;div id='or_s'&gt;&lt;h2&gt;|| (OR)&lt;/h2&gt;&lt;table&gt;&lt;tbody&gt;</v>
      </c>
    </row>
    <row r="163" spans="1:3" ht="28" x14ac:dyDescent="0.2">
      <c r="A163" s="26" t="s">
        <v>179</v>
      </c>
      <c r="B163" s="27" t="s">
        <v>96</v>
      </c>
      <c r="C163" t="str">
        <f>"&lt;tr&gt;&lt;td class='table-first-column'&gt;" &amp;A163 &amp; "&lt;/td&gt;&lt;td&gt;" &amp; B163 &amp; "&lt;/td&gt;&lt;/tr&gt;"</f>
        <v>&lt;tr&gt;&lt;td class='table-first-column'&gt;Description:&lt;/td&gt;&lt;td&gt;Evaluates if at least one of multiple values or expressions is true. Use this operator as an alternative to the logical function OR.&lt;/td&gt;&lt;/tr&gt;</v>
      </c>
    </row>
    <row r="164" spans="1:3" ht="29" x14ac:dyDescent="0.2">
      <c r="A164" s="26" t="s">
        <v>180</v>
      </c>
      <c r="B164" s="28" t="s">
        <v>200</v>
      </c>
      <c r="C164" t="str">
        <f>"&lt;tr&gt;&lt;td class='table-first-column'&gt;" &amp;A164 &amp; "&lt;/td&gt;&lt;td&gt;" &amp; B164 &amp; "&lt;/td&gt;&lt;/tr&gt;"</f>
        <v>&lt;tr&gt;&lt;td class='table-first-column'&gt;Use:&lt;/td&gt;&lt;td&gt;&lt;span class='formula'&gt;(logical1) || (logical2)&lt;/span&gt; and replace any number of logical references with the values or expressions you want evaluated.&lt;/td&gt;&lt;/tr&gt;</v>
      </c>
    </row>
    <row r="165" spans="1:3" ht="76" customHeight="1" x14ac:dyDescent="0.2">
      <c r="A165" s="26" t="s">
        <v>181</v>
      </c>
      <c r="B165" s="28" t="s">
        <v>259</v>
      </c>
      <c r="C165" t="str">
        <f>"&lt;tr&gt;&lt;td class='table-first-column'&gt;" &amp;A165 &amp; "&lt;/td&gt;&lt;td&gt;" &amp; B165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66" spans="1:3" x14ac:dyDescent="0.2">
      <c r="C166" s="34" t="s">
        <v>207</v>
      </c>
    </row>
    <row r="167" spans="1:3" x14ac:dyDescent="0.2">
      <c r="A167" s="23"/>
      <c r="B167" s="23"/>
    </row>
    <row r="168" spans="1:3" x14ac:dyDescent="0.2">
      <c r="A168" s="23" t="s">
        <v>164</v>
      </c>
      <c r="B168" s="23" t="s">
        <v>178</v>
      </c>
      <c r="C168" t="str">
        <f>"&lt;div class='v-space'&gt;&lt;/div&gt;&lt;div id='" &amp; B168 &amp;"'&gt;&lt;h2&gt;" &amp;A168&amp; "&lt;/h2&gt;&lt;table&gt;&lt;tbody&gt;"</f>
        <v>&lt;div class='v-space'&gt;&lt;/div&gt;&lt;div id='concatenate'&gt;&lt;h2&gt;&amp; (Concatenate)&lt;/h2&gt;&lt;table&gt;&lt;tbody&gt;</v>
      </c>
    </row>
    <row r="169" spans="1:3" x14ac:dyDescent="0.2">
      <c r="A169" s="26" t="s">
        <v>179</v>
      </c>
      <c r="B169" s="27" t="s">
        <v>102</v>
      </c>
      <c r="C169" t="str">
        <f>"&lt;tr&gt;&lt;td class='table-first-column'&gt;" &amp;A169 &amp; "&lt;/td&gt;&lt;td&gt;" &amp; B169 &amp; "&lt;/td&gt;&lt;/tr&gt;"</f>
        <v>&lt;tr&gt;&lt;td class='table-first-column'&gt;Description:&lt;/td&gt;&lt;td&gt;Connects two or more strings.&lt;/td&gt;&lt;/tr&gt;</v>
      </c>
    </row>
    <row r="170" spans="1:3" ht="28" x14ac:dyDescent="0.2">
      <c r="A170" s="26" t="s">
        <v>180</v>
      </c>
      <c r="B170" s="29" t="s">
        <v>209</v>
      </c>
      <c r="C170" t="str">
        <f>"&lt;tr&gt;&lt;td class='table-first-column'&gt;" &amp;A170 &amp; "&lt;/td&gt;&lt;td&gt;" &amp; B170 &amp; "&lt;/td&gt;&lt;/tr&gt;"</f>
        <v>&lt;tr&gt;&lt;td class='table-first-column'&gt;Use:&lt;/td&gt;&lt;td&gt;&lt;span class='formula'&gt;string1 &amp; string2&lt;/span&gt; and replace each string with merge fields, expressions, or other values.&lt;/td&gt;&lt;/tr&gt;</v>
      </c>
    </row>
    <row r="171" spans="1:3" ht="60" x14ac:dyDescent="0.2">
      <c r="A171" s="26" t="s">
        <v>181</v>
      </c>
      <c r="B171" s="28" t="s">
        <v>258</v>
      </c>
      <c r="C171" t="str">
        <f>"&lt;tr&gt;&lt;td class='table-first-column'&gt;" &amp;A171 &amp; "&lt;/td&gt;&lt;td&gt;" &amp; B171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72" spans="1:3" x14ac:dyDescent="0.2">
      <c r="C172" s="34" t="s">
        <v>207</v>
      </c>
    </row>
    <row r="174" spans="1:3" x14ac:dyDescent="0.2">
      <c r="A174" s="23" t="s">
        <v>701</v>
      </c>
      <c r="B174" s="23" t="str">
        <f>SUBSTITUTE(LOWER(A174), " ", "_")</f>
        <v>add_days</v>
      </c>
      <c r="C174" t="str">
        <f>"&lt;div class='v-space'&gt;&lt;/div&gt;&lt;div id='" &amp; B174 &amp;"'&gt;&lt;h2&gt;" &amp;A174&amp; "&lt;/h2&gt;&lt;table&gt;&lt;tbody&gt;"</f>
        <v>&lt;div class='v-space'&gt;&lt;/div&gt;&lt;div id='add_days'&gt;&lt;h2&gt;ADD_DAYS&lt;/h2&gt;&lt;table&gt;&lt;tbody&gt;</v>
      </c>
    </row>
    <row r="175" spans="1:3" x14ac:dyDescent="0.2">
      <c r="A175" s="26" t="s">
        <v>179</v>
      </c>
      <c r="B175" s="27" t="s">
        <v>109</v>
      </c>
      <c r="C175" t="str">
        <f>"&lt;tr&gt;&lt;td class='table-first-column'&gt;" &amp;A175 &amp; "&lt;/td&gt;&lt;td&gt;" &amp; B175 &amp; "&lt;/td&gt;&lt;/tr&gt;"</f>
        <v>&lt;tr&gt;&lt;td class='table-first-column'&gt;Description:&lt;/td&gt;&lt;td&gt;Returns the date that is the indicated number of days before or after a specified date. &lt;/td&gt;&lt;/tr&gt;</v>
      </c>
    </row>
    <row r="176" spans="1:3" ht="31" x14ac:dyDescent="0.2">
      <c r="A176" s="26" t="s">
        <v>180</v>
      </c>
      <c r="B176" s="28" t="s">
        <v>703</v>
      </c>
      <c r="C176" t="str">
        <f>"&lt;tr&gt;&lt;td class='table-first-column'&gt;" &amp;A176 &amp; "&lt;/td&gt;&lt;td&gt;" &amp; B176 &amp; "&lt;/td&gt;&lt;/tr&gt;"</f>
        <v>&lt;tr&gt;&lt;td class='table-first-column'&gt;Use:&lt;/td&gt;&lt;td&gt;&lt;span class='formula'&gt;ADD_DAYS (date/datetime, num)&lt;/span&gt; and replace date with the start date and num with the number of days to be added.&lt;/td&gt;&lt;/tr&gt;</v>
      </c>
    </row>
    <row r="177" spans="1:3" ht="45" x14ac:dyDescent="0.2">
      <c r="A177" s="26" t="s">
        <v>181</v>
      </c>
      <c r="B177" s="28" t="s">
        <v>707</v>
      </c>
      <c r="C177" t="str">
        <f>"&lt;tr&gt;&lt;td class='table-first-column'&gt;" &amp;A177 &amp; "&lt;/td&gt;&lt;td&gt;" &amp; B177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178" spans="1:3" x14ac:dyDescent="0.2">
      <c r="C178" s="34" t="s">
        <v>207</v>
      </c>
    </row>
    <row r="180" spans="1:3" x14ac:dyDescent="0.2">
      <c r="A180" s="23" t="s">
        <v>702</v>
      </c>
      <c r="B180" s="23" t="str">
        <f>SUBSTITUTE(LOWER(A180), " ", "_")</f>
        <v>add_months</v>
      </c>
      <c r="C180" t="str">
        <f>"&lt;div class='v-space'&gt;&lt;/div&gt;&lt;div id='" &amp; B180 &amp;"'&gt;&lt;h2&gt;" &amp;A180&amp; "&lt;/h2&gt;&lt;table&gt;&lt;tbody&gt;"</f>
        <v>&lt;div class='v-space'&gt;&lt;/div&gt;&lt;div id='add_months'&gt;&lt;h2&gt;ADD_MONTHS&lt;/h2&gt;&lt;table&gt;&lt;tbody&gt;</v>
      </c>
    </row>
    <row r="181" spans="1:3" ht="42" x14ac:dyDescent="0.2">
      <c r="A181" s="26" t="s">
        <v>179</v>
      </c>
      <c r="B181" s="27" t="s">
        <v>107</v>
      </c>
      <c r="C181" t="str">
        <f>"&lt;tr&gt;&lt;td class='table-first-column'&gt;" &amp;A181 &amp; "&lt;/td&gt;&lt;td&gt;" &amp; B181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82" spans="1:3" ht="52" customHeight="1" x14ac:dyDescent="0.2">
      <c r="A182" s="26" t="s">
        <v>180</v>
      </c>
      <c r="B182" s="28" t="s">
        <v>708</v>
      </c>
      <c r="C182" t="str">
        <f>"&lt;tr&gt;&lt;td class='table-first-column'&gt;" &amp;A182 &amp; "&lt;/td&gt;&lt;td&gt;" &amp; B182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183" spans="1:3" ht="75" x14ac:dyDescent="0.2">
      <c r="A183" s="26" t="s">
        <v>181</v>
      </c>
      <c r="B183" s="28" t="s">
        <v>709</v>
      </c>
      <c r="C183" t="str">
        <f>"&lt;tr&gt;&lt;td class='table-first-column'&gt;" &amp;A183 &amp; "&lt;/td&gt;&lt;td&gt;" &amp; B183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84" spans="1:3" x14ac:dyDescent="0.2">
      <c r="C184" s="34" t="s">
        <v>207</v>
      </c>
    </row>
    <row r="185" spans="1:3" x14ac:dyDescent="0.2">
      <c r="C185" s="34"/>
    </row>
    <row r="186" spans="1:3" x14ac:dyDescent="0.2">
      <c r="A186" s="23" t="s">
        <v>629</v>
      </c>
      <c r="B186" s="23" t="str">
        <f>SUBSTITUTE(LOWER(A186), " ", "_")</f>
        <v>agg_avg</v>
      </c>
      <c r="C186" t="str">
        <f>"&lt;div class='v-space'&gt;&lt;/div&gt;&lt;div id='" &amp; B186 &amp;"'&gt;&lt;h2&gt;" &amp;A186&amp; "&lt;/h2&gt;&lt;table&gt;&lt;tbody&gt;"</f>
        <v>&lt;div class='v-space'&gt;&lt;/div&gt;&lt;div id='agg_avg'&gt;&lt;h2&gt;AGG_AVG&lt;/h2&gt;&lt;table&gt;&lt;tbody&gt;</v>
      </c>
    </row>
    <row r="187" spans="1:3" ht="28" x14ac:dyDescent="0.2">
      <c r="A187" s="26" t="s">
        <v>179</v>
      </c>
      <c r="B187" s="27" t="s">
        <v>649</v>
      </c>
      <c r="C187" t="str">
        <f>"&lt;tr&gt;&lt;td class='table-first-column'&gt;" &amp;A187 &amp; "&lt;/td&gt;&lt;td&gt;" &amp; B187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88" spans="1:3" ht="44" x14ac:dyDescent="0.2">
      <c r="A188" s="26" t="s">
        <v>180</v>
      </c>
      <c r="B188" s="28" t="s">
        <v>636</v>
      </c>
      <c r="C188" t="str">
        <f>"&lt;tr&gt;&lt;td class='table-first-column'&gt;" &amp;A188 &amp; "&lt;/td&gt;&lt;td&gt;" &amp; B188 &amp; "&lt;/td&gt;&lt;/tr&gt;"</f>
        <v>&lt;tr&gt;&lt;td class='table-first-column'&gt;Use:&lt;/td&gt;&lt;td&gt;&lt;span class='formula'&gt;AGG_AVG(aggregate_object_name, aggregate_field, group_field, group_values_field_on_source_object, [additional_criteria]) &lt;/span&gt;&lt;/td&gt;&lt;/tr&gt;</v>
      </c>
    </row>
    <row r="189" spans="1:3" ht="90" x14ac:dyDescent="0.2">
      <c r="A189" s="26" t="s">
        <v>181</v>
      </c>
      <c r="B189" s="28" t="s">
        <v>639</v>
      </c>
      <c r="C189" t="str">
        <f>"&lt;tr&gt;&lt;td class='table-first-column'&gt;" &amp;A189 &amp; "&lt;/td&gt;&lt;td&gt;" &amp; B189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90" spans="1:3" ht="69" customHeight="1" x14ac:dyDescent="0.2">
      <c r="A190" s="26" t="s">
        <v>202</v>
      </c>
      <c r="B190" s="32" t="s">
        <v>648</v>
      </c>
      <c r="C190" t="str">
        <f>"&lt;tr&gt;&lt;td class='table-first-column'&gt;" &amp;A190 &amp; "&lt;/td&gt;&lt;td&gt;" &amp; B190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1" spans="1:3" x14ac:dyDescent="0.2">
      <c r="C191" s="34" t="s">
        <v>207</v>
      </c>
    </row>
    <row r="192" spans="1:3" x14ac:dyDescent="0.2">
      <c r="C192" s="34"/>
    </row>
    <row r="193" spans="1:3" x14ac:dyDescent="0.2">
      <c r="A193" s="23" t="s">
        <v>630</v>
      </c>
      <c r="B193" s="23" t="str">
        <f>SUBSTITUTE(LOWER(A193), " ", "_")</f>
        <v>agg_count</v>
      </c>
      <c r="C193" t="str">
        <f>"&lt;div class='v-space'&gt;&lt;/div&gt;&lt;div id='" &amp; B193 &amp;"'&gt;&lt;h2&gt;" &amp;A193&amp; "&lt;/h2&gt;&lt;table&gt;&lt;tbody&gt;"</f>
        <v>&lt;div class='v-space'&gt;&lt;/div&gt;&lt;div id='agg_count'&gt;&lt;h2&gt;AGG_COUNT&lt;/h2&gt;&lt;table&gt;&lt;tbody&gt;</v>
      </c>
    </row>
    <row r="194" spans="1:3" ht="28" x14ac:dyDescent="0.2">
      <c r="A194" s="26" t="s">
        <v>179</v>
      </c>
      <c r="B194" s="27" t="s">
        <v>650</v>
      </c>
      <c r="C194" t="str">
        <f>"&lt;tr&gt;&lt;td class='table-first-column'&gt;" &amp;A194 &amp; "&lt;/td&gt;&lt;td&gt;" &amp; B194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95" spans="1:3" ht="44" x14ac:dyDescent="0.2">
      <c r="A195" s="26" t="s">
        <v>180</v>
      </c>
      <c r="B195" s="28" t="s">
        <v>637</v>
      </c>
      <c r="C195" t="str">
        <f>"&lt;tr&gt;&lt;td class='table-first-column'&gt;" &amp;A195 &amp; "&lt;/td&gt;&lt;td&gt;" &amp; B195 &amp; "&lt;/td&gt;&lt;/tr&gt;"</f>
        <v>&lt;tr&gt;&lt;td class='table-first-column'&gt;Use:&lt;/td&gt;&lt;td&gt;&lt;span class='formula'&gt;AGG_COUNT(aggregate_object_name, aggregate_field, group_field, group_values_field_on_source_object, [additional_criteria]) &lt;/span&gt;&lt;/td&gt;&lt;/tr&gt;</v>
      </c>
    </row>
    <row r="196" spans="1:3" ht="90" x14ac:dyDescent="0.2">
      <c r="A196" s="26" t="s">
        <v>181</v>
      </c>
      <c r="B196" s="28" t="s">
        <v>640</v>
      </c>
      <c r="C196" t="str">
        <f>"&lt;tr&gt;&lt;td class='table-first-column'&gt;" &amp;A196 &amp; "&lt;/td&gt;&lt;td&gt;" &amp; B196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97" spans="1:3" ht="69" customHeight="1" x14ac:dyDescent="0.2">
      <c r="A197" s="26" t="s">
        <v>202</v>
      </c>
      <c r="B197" s="32" t="s">
        <v>648</v>
      </c>
      <c r="C197" t="str">
        <f>"&lt;tr&gt;&lt;td class='table-first-column'&gt;" &amp;A197 &amp; "&lt;/td&gt;&lt;td&gt;" &amp; B197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8" spans="1:3" x14ac:dyDescent="0.2">
      <c r="C198" s="34" t="s">
        <v>207</v>
      </c>
    </row>
    <row r="199" spans="1:3" x14ac:dyDescent="0.2">
      <c r="C199" s="34"/>
    </row>
    <row r="200" spans="1:3" x14ac:dyDescent="0.2">
      <c r="A200" s="23" t="s">
        <v>631</v>
      </c>
      <c r="B200" s="23" t="str">
        <f>SUBSTITUTE(LOWER(A200), " ", "_")</f>
        <v>agg_count_distinct</v>
      </c>
      <c r="C200" t="str">
        <f>"&lt;div class='v-space'&gt;&lt;/div&gt;&lt;div id='" &amp; B200 &amp;"'&gt;&lt;h2&gt;" &amp;A200&amp; "&lt;/h2&gt;&lt;table&gt;&lt;tbody&gt;"</f>
        <v>&lt;div class='v-space'&gt;&lt;/div&gt;&lt;div id='agg_count_distinct'&gt;&lt;h2&gt;AGG_COUNT_DISTINCT&lt;/h2&gt;&lt;table&gt;&lt;tbody&gt;</v>
      </c>
    </row>
    <row r="201" spans="1:3" ht="28" x14ac:dyDescent="0.2">
      <c r="A201" s="26" t="s">
        <v>179</v>
      </c>
      <c r="B201" s="27" t="s">
        <v>651</v>
      </c>
      <c r="C201" t="str">
        <f>"&lt;tr&gt;&lt;td class='table-first-column'&gt;" &amp;A201 &amp; "&lt;/td&gt;&lt;td&gt;" &amp; B201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02" spans="1:3" ht="45" x14ac:dyDescent="0.2">
      <c r="A202" s="26" t="s">
        <v>180</v>
      </c>
      <c r="B202" s="28" t="s">
        <v>638</v>
      </c>
      <c r="C202" t="str">
        <f>"&lt;tr&gt;&lt;td class='table-first-column'&gt;" &amp;A202 &amp; "&lt;/td&gt;&lt;td&gt;" &amp; B202 &amp; "&lt;/td&gt;&lt;/tr&gt;"</f>
        <v>&lt;tr&gt;&lt;td class='table-first-column'&gt;Use:&lt;/td&gt;&lt;td&gt;&lt;span class='formula'&gt;AGG_COUNT_DISTINCT(aggregate_object_name, aggregate_field, group_field, group_values_field_on_source_object, [additional_criteria]) &lt;/span&gt;&lt;/td&gt;&lt;/tr&gt;</v>
      </c>
    </row>
    <row r="203" spans="1:3" ht="117" customHeight="1" x14ac:dyDescent="0.2">
      <c r="A203" s="26" t="s">
        <v>181</v>
      </c>
      <c r="B203" s="28" t="s">
        <v>641</v>
      </c>
      <c r="C203" t="str">
        <f>"&lt;tr&gt;&lt;td class='table-first-column'&gt;" &amp;A203 &amp; "&lt;/td&gt;&lt;td&gt;" &amp; B203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04" spans="1:3" ht="69" customHeight="1" x14ac:dyDescent="0.2">
      <c r="A204" s="26" t="s">
        <v>202</v>
      </c>
      <c r="B204" s="32" t="s">
        <v>648</v>
      </c>
      <c r="C204" t="str">
        <f>"&lt;tr&gt;&lt;td class='table-first-column'&gt;" &amp;A204 &amp; "&lt;/td&gt;&lt;td&gt;" &amp; B204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5" spans="1:3" x14ac:dyDescent="0.2">
      <c r="C205" s="34" t="s">
        <v>207</v>
      </c>
    </row>
    <row r="206" spans="1:3" x14ac:dyDescent="0.2">
      <c r="C206" s="34"/>
    </row>
    <row r="207" spans="1:3" x14ac:dyDescent="0.2">
      <c r="A207" s="23" t="s">
        <v>632</v>
      </c>
      <c r="B207" s="23" t="str">
        <f>SUBSTITUTE(LOWER(A207), " ", "_")</f>
        <v>agg_max</v>
      </c>
      <c r="C207" t="str">
        <f>"&lt;div class='v-space'&gt;&lt;/div&gt;&lt;div id='" &amp; B207 &amp;"'&gt;&lt;h2&gt;" &amp;A207&amp; "&lt;/h2&gt;&lt;table&gt;&lt;tbody&gt;"</f>
        <v>&lt;div class='v-space'&gt;&lt;/div&gt;&lt;div id='agg_max'&gt;&lt;h2&gt;AGG_MAX&lt;/h2&gt;&lt;table&gt;&lt;tbody&gt;</v>
      </c>
    </row>
    <row r="208" spans="1:3" ht="28" x14ac:dyDescent="0.2">
      <c r="A208" s="26" t="s">
        <v>179</v>
      </c>
      <c r="B208" s="27" t="s">
        <v>652</v>
      </c>
      <c r="C208" t="str">
        <f>"&lt;tr&gt;&lt;td class='table-first-column'&gt;" &amp;A208 &amp; "&lt;/td&gt;&lt;td&gt;" &amp; B208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09" spans="1:3" ht="44" x14ac:dyDescent="0.2">
      <c r="A209" s="26" t="s">
        <v>180</v>
      </c>
      <c r="B209" s="28" t="s">
        <v>642</v>
      </c>
      <c r="C209" t="str">
        <f>"&lt;tr&gt;&lt;td class='table-first-column'&gt;" &amp;A209 &amp; "&lt;/td&gt;&lt;td&gt;" &amp; B209 &amp; "&lt;/td&gt;&lt;/tr&gt;"</f>
        <v>&lt;tr&gt;&lt;td class='table-first-column'&gt;Use:&lt;/td&gt;&lt;td&gt;&lt;span class='formula'&gt;AGG_MAX(aggregate_object_name, aggregate_field, group_field, group_values_field_on_source_object, [additional_criteria]) &lt;/span&gt;&lt;/td&gt;&lt;/tr&gt;</v>
      </c>
    </row>
    <row r="210" spans="1:3" ht="90" x14ac:dyDescent="0.2">
      <c r="A210" s="26" t="s">
        <v>181</v>
      </c>
      <c r="B210" s="28" t="s">
        <v>643</v>
      </c>
      <c r="C210" t="str">
        <f>"&lt;tr&gt;&lt;td class='table-first-column'&gt;" &amp;A210 &amp; "&lt;/td&gt;&lt;td&gt;" &amp; B210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11" spans="1:3" ht="69" customHeight="1" x14ac:dyDescent="0.2">
      <c r="A211" s="26" t="s">
        <v>202</v>
      </c>
      <c r="B211" s="32" t="s">
        <v>648</v>
      </c>
      <c r="C211" t="str">
        <f>"&lt;tr&gt;&lt;td class='table-first-column'&gt;" &amp;A211 &amp; "&lt;/td&gt;&lt;td&gt;" &amp; B211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2" spans="1:3" x14ac:dyDescent="0.2">
      <c r="C212" s="34" t="s">
        <v>207</v>
      </c>
    </row>
    <row r="213" spans="1:3" x14ac:dyDescent="0.2">
      <c r="C213" s="34"/>
    </row>
    <row r="214" spans="1:3" x14ac:dyDescent="0.2">
      <c r="A214" s="23" t="s">
        <v>633</v>
      </c>
      <c r="B214" s="23" t="str">
        <f>SUBSTITUTE(LOWER(A214), " ", "_")</f>
        <v>agg_min</v>
      </c>
      <c r="C214" t="str">
        <f>"&lt;div class='v-space'&gt;&lt;/div&gt;&lt;div id='" &amp; B214 &amp;"'&gt;&lt;h2&gt;" &amp;A214&amp; "&lt;/h2&gt;&lt;table&gt;&lt;tbody&gt;"</f>
        <v>&lt;div class='v-space'&gt;&lt;/div&gt;&lt;div id='agg_min'&gt;&lt;h2&gt;AGG_MIN&lt;/h2&gt;&lt;table&gt;&lt;tbody&gt;</v>
      </c>
    </row>
    <row r="215" spans="1:3" ht="28" x14ac:dyDescent="0.2">
      <c r="A215" s="26" t="s">
        <v>179</v>
      </c>
      <c r="B215" s="27" t="s">
        <v>653</v>
      </c>
      <c r="C215" t="str">
        <f>"&lt;tr&gt;&lt;td class='table-first-column'&gt;" &amp;A215 &amp; "&lt;/td&gt;&lt;td&gt;" &amp; B215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16" spans="1:3" ht="44" x14ac:dyDescent="0.2">
      <c r="A216" s="26" t="s">
        <v>180</v>
      </c>
      <c r="B216" s="28" t="s">
        <v>644</v>
      </c>
      <c r="C216" t="str">
        <f>"&lt;tr&gt;&lt;td class='table-first-column'&gt;" &amp;A216 &amp; "&lt;/td&gt;&lt;td&gt;" &amp; B216 &amp; "&lt;/td&gt;&lt;/tr&gt;"</f>
        <v>&lt;tr&gt;&lt;td class='table-first-column'&gt;Use:&lt;/td&gt;&lt;td&gt;&lt;span class='formula'&gt;AGG_MIN(aggregate_object_name, aggregate_field, group_field, group_values_field_on_source_object, [additional_criteria]) &lt;/span&gt;&lt;/td&gt;&lt;/tr&gt;</v>
      </c>
    </row>
    <row r="217" spans="1:3" ht="90" x14ac:dyDescent="0.2">
      <c r="A217" s="26" t="s">
        <v>181</v>
      </c>
      <c r="B217" s="28" t="s">
        <v>646</v>
      </c>
      <c r="C217" t="str">
        <f>"&lt;tr&gt;&lt;td class='table-first-column'&gt;" &amp;A217 &amp; "&lt;/td&gt;&lt;td&gt;" &amp; B217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18" spans="1:3" ht="69" customHeight="1" x14ac:dyDescent="0.2">
      <c r="A218" s="26" t="s">
        <v>202</v>
      </c>
      <c r="B218" s="32" t="s">
        <v>648</v>
      </c>
      <c r="C218" t="str">
        <f>"&lt;tr&gt;&lt;td class='table-first-column'&gt;" &amp;A218 &amp; "&lt;/td&gt;&lt;td&gt;" &amp; B218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9" spans="1:3" x14ac:dyDescent="0.2">
      <c r="C219" s="34" t="s">
        <v>207</v>
      </c>
    </row>
    <row r="220" spans="1:3" x14ac:dyDescent="0.2">
      <c r="C220" s="34"/>
    </row>
    <row r="221" spans="1:3" x14ac:dyDescent="0.2">
      <c r="A221" s="23" t="s">
        <v>634</v>
      </c>
      <c r="B221" s="23" t="str">
        <f>SUBSTITUTE(LOWER(A221), " ", "_")</f>
        <v>agg_sum</v>
      </c>
      <c r="C221" t="str">
        <f>"&lt;div class='v-space'&gt;&lt;/div&gt;&lt;div id='" &amp; B221 &amp;"'&gt;&lt;h2&gt;" &amp;A221&amp; "&lt;/h2&gt;&lt;table&gt;&lt;tbody&gt;"</f>
        <v>&lt;div class='v-space'&gt;&lt;/div&gt;&lt;div id='agg_sum'&gt;&lt;h2&gt;AGG_SUM&lt;/h2&gt;&lt;table&gt;&lt;tbody&gt;</v>
      </c>
    </row>
    <row r="222" spans="1:3" ht="28" x14ac:dyDescent="0.2">
      <c r="A222" s="26" t="s">
        <v>179</v>
      </c>
      <c r="B222" s="27" t="s">
        <v>653</v>
      </c>
      <c r="C222" t="str">
        <f>"&lt;tr&gt;&lt;td class='table-first-column'&gt;" &amp;A222 &amp; "&lt;/td&gt;&lt;td&gt;" &amp; B222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23" spans="1:3" ht="44" x14ac:dyDescent="0.2">
      <c r="A223" s="26" t="s">
        <v>180</v>
      </c>
      <c r="B223" s="28" t="s">
        <v>645</v>
      </c>
      <c r="C223" t="str">
        <f>"&lt;tr&gt;&lt;td class='table-first-column'&gt;" &amp;A223 &amp; "&lt;/td&gt;&lt;td&gt;" &amp; B223 &amp; "&lt;/td&gt;&lt;/tr&gt;"</f>
        <v>&lt;tr&gt;&lt;td class='table-first-column'&gt;Use:&lt;/td&gt;&lt;td&gt;&lt;span class='formula'&gt;AGG_SUM(aggregate_object_name, aggregate_field, group_field, group_values_field_on_source_object, [additional_criteria]) &lt;/span&gt;&lt;/td&gt;&lt;/tr&gt;</v>
      </c>
    </row>
    <row r="224" spans="1:3" ht="90" x14ac:dyDescent="0.2">
      <c r="A224" s="26" t="s">
        <v>181</v>
      </c>
      <c r="B224" s="28" t="s">
        <v>647</v>
      </c>
      <c r="C224" t="str">
        <f>"&lt;tr&gt;&lt;td class='table-first-column'&gt;" &amp;A224 &amp; "&lt;/td&gt;&lt;td&gt;" &amp; B224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25" spans="1:3" ht="69" customHeight="1" x14ac:dyDescent="0.2">
      <c r="A225" s="26" t="s">
        <v>202</v>
      </c>
      <c r="B225" s="32" t="s">
        <v>648</v>
      </c>
      <c r="C225" t="str">
        <f>"&lt;tr&gt;&lt;td class='table-first-column'&gt;" &amp;A225 &amp; "&lt;/td&gt;&lt;td&gt;" &amp; B225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6" spans="1:3" x14ac:dyDescent="0.2">
      <c r="C226" s="34" t="s">
        <v>207</v>
      </c>
    </row>
    <row r="227" spans="1:3" x14ac:dyDescent="0.2">
      <c r="C227" s="34"/>
    </row>
    <row r="229" spans="1:3" ht="17" x14ac:dyDescent="0.2">
      <c r="A229" s="26" t="s">
        <v>253</v>
      </c>
      <c r="B229" s="24" t="s">
        <v>176</v>
      </c>
      <c r="C229" t="str">
        <f>"&lt;div class='v-space'&gt;&lt;/div&gt;&lt;div id='" &amp; B229 &amp;"'&gt;&lt;h2&gt;" &amp;A229&amp; "&lt;/h2&gt;&lt;table&gt;&lt;tbody&gt;"</f>
        <v>&lt;div class='v-space'&gt;&lt;/div&gt;&lt;div id='and'&gt;&lt;h2&gt;AND&lt;/h2&gt;&lt;table&gt;&lt;tbody&gt;</v>
      </c>
    </row>
    <row r="230" spans="1:3" ht="51" x14ac:dyDescent="0.2">
      <c r="A230" s="23" t="s">
        <v>179</v>
      </c>
      <c r="B230" s="24" t="s">
        <v>254</v>
      </c>
      <c r="C230" t="str">
        <f>"&lt;tr&gt;&lt;td class='table-first-column'&gt;" &amp;A230 &amp; "&lt;/td&gt;&lt;td&gt;" &amp; B230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31" spans="1:3" ht="34" x14ac:dyDescent="0.2">
      <c r="A231" s="23" t="s">
        <v>180</v>
      </c>
      <c r="B231" s="24" t="s">
        <v>255</v>
      </c>
      <c r="C231" t="str">
        <f>"&lt;tr&gt;&lt;td class='table-first-column'&gt;" &amp;A231 &amp; "&lt;/td&gt;&lt;td&gt;" &amp; B231 &amp; "&lt;/td&gt;&lt;/tr&gt;"</f>
        <v>&lt;tr&gt;&lt;td class='table-first-column'&gt;Use:&lt;/td&gt;&lt;td&gt;&lt;span class='formula'&gt;AND(logical1, logical2...)&lt;/span&gt; and replace any number of logical references with the expressions you want evaluated.&lt;/td&gt;&lt;/tr&gt;</v>
      </c>
    </row>
    <row r="232" spans="1:3" x14ac:dyDescent="0.2">
      <c r="B232" s="10"/>
      <c r="C232" s="34" t="s">
        <v>207</v>
      </c>
    </row>
    <row r="233" spans="1:3" x14ac:dyDescent="0.2">
      <c r="C233" s="34"/>
    </row>
    <row r="234" spans="1:3" x14ac:dyDescent="0.2">
      <c r="A234" s="23" t="s">
        <v>777</v>
      </c>
      <c r="B234" s="23" t="str">
        <f>SUBSTITUTE(LOWER(A234), " ", "_")</f>
        <v>base64_encode</v>
      </c>
      <c r="C234" t="str">
        <f>"&lt;div class='v-space'&gt;&lt;/div&gt;&lt;div id='" &amp; B234 &amp;"'&gt;&lt;h2&gt;" &amp;A234&amp; "&lt;/h2&gt;&lt;table&gt;&lt;tbody&gt;"</f>
        <v>&lt;div class='v-space'&gt;&lt;/div&gt;&lt;div id='base64_encode'&gt;&lt;h2&gt;BASE64_ENCODE&lt;/h2&gt;&lt;table&gt;&lt;tbody&gt;</v>
      </c>
    </row>
    <row r="235" spans="1:3" x14ac:dyDescent="0.2">
      <c r="A235" s="26" t="s">
        <v>179</v>
      </c>
      <c r="B235" s="27" t="s">
        <v>780</v>
      </c>
      <c r="C235" t="str">
        <f>"&lt;tr&gt;&lt;td class='table-first-column'&gt;" &amp;A235 &amp; "&lt;/td&gt;&lt;td&gt;" &amp; B235 &amp; "&lt;/td&gt;&lt;/tr&gt;"</f>
        <v>&lt;tr&gt;&lt;td class='table-first-column'&gt;Description:&lt;/td&gt;&lt;td&gt;Encode a String value to BASE64 format.&lt;/td&gt;&lt;/tr&gt;</v>
      </c>
    </row>
    <row r="236" spans="1:3" ht="87" customHeight="1" x14ac:dyDescent="0.2">
      <c r="A236" s="26" t="s">
        <v>180</v>
      </c>
      <c r="B236" s="28" t="s">
        <v>781</v>
      </c>
      <c r="C236" t="str">
        <f>"&lt;tr&gt;&lt;td class='table-first-column'&gt;" &amp;A236 &amp; "&lt;/td&gt;&lt;td&gt;" &amp; B236 &amp; "&lt;/td&gt;&lt;/tr&gt;"</f>
        <v>&lt;tr&gt;&lt;td class='table-first-column'&gt;Use:&lt;/td&gt;&lt;td&gt;&lt;span class='formula'&gt;BASE64_ENCODE(string)&lt;/span&gt;&lt;/td&gt;&lt;/tr&gt;</v>
      </c>
    </row>
    <row r="237" spans="1:3" x14ac:dyDescent="0.2">
      <c r="C237" s="34" t="s">
        <v>207</v>
      </c>
    </row>
    <row r="238" spans="1:3" x14ac:dyDescent="0.2">
      <c r="C238" s="34"/>
    </row>
    <row r="239" spans="1:3" x14ac:dyDescent="0.2">
      <c r="A239" s="23" t="s">
        <v>778</v>
      </c>
      <c r="B239" s="23" t="str">
        <f>SUBSTITUTE(LOWER(A239), " ", "_")</f>
        <v>base64_decode</v>
      </c>
      <c r="C239" t="str">
        <f>"&lt;div class='v-space'&gt;&lt;/div&gt;&lt;div id='" &amp; B239 &amp;"'&gt;&lt;h2&gt;" &amp;A239&amp; "&lt;/h2&gt;&lt;table&gt;&lt;tbody&gt;"</f>
        <v>&lt;div class='v-space'&gt;&lt;/div&gt;&lt;div id='base64_decode'&gt;&lt;h2&gt;BASE64_DECODE&lt;/h2&gt;&lt;table&gt;&lt;tbody&gt;</v>
      </c>
    </row>
    <row r="240" spans="1:3" x14ac:dyDescent="0.2">
      <c r="A240" s="26" t="s">
        <v>179</v>
      </c>
      <c r="B240" s="27" t="s">
        <v>782</v>
      </c>
      <c r="C240" t="str">
        <f>"&lt;tr&gt;&lt;td class='table-first-column'&gt;" &amp;A240 &amp; "&lt;/td&gt;&lt;td&gt;" &amp; B240 &amp; "&lt;/td&gt;&lt;/tr&gt;"</f>
        <v>&lt;tr&gt;&lt;td class='table-first-column'&gt;Description:&lt;/td&gt;&lt;td&gt;Decode a BASE64 format to the original string.&lt;/td&gt;&lt;/tr&gt;</v>
      </c>
    </row>
    <row r="241" spans="1:3" ht="87" customHeight="1" x14ac:dyDescent="0.2">
      <c r="A241" s="26" t="s">
        <v>180</v>
      </c>
      <c r="B241" s="28" t="s">
        <v>783</v>
      </c>
      <c r="C241" t="str">
        <f>"&lt;tr&gt;&lt;td class='table-first-column'&gt;" &amp;A241 &amp; "&lt;/td&gt;&lt;td&gt;" &amp; B241 &amp; "&lt;/td&gt;&lt;/tr&gt;"</f>
        <v>&lt;tr&gt;&lt;td class='table-first-column'&gt;Use:&lt;/td&gt;&lt;td&gt;&lt;span class='formula'&gt;BASE64_DECODE(encoding)&lt;/span&gt;&lt;/td&gt;&lt;/tr&gt;</v>
      </c>
    </row>
    <row r="242" spans="1:3" x14ac:dyDescent="0.2">
      <c r="C242" s="34" t="s">
        <v>207</v>
      </c>
    </row>
    <row r="244" spans="1:3" x14ac:dyDescent="0.2">
      <c r="A244" s="23" t="s">
        <v>727</v>
      </c>
      <c r="B244" s="23" t="str">
        <f>SUBSTITUTE(LOWER(A244), " ", "_")</f>
        <v>blank_value</v>
      </c>
      <c r="C244" t="str">
        <f>"&lt;div class='v-space'&gt;&lt;/div&gt;&lt;div id='" &amp; B244 &amp;"'&gt;&lt;h2&gt;" &amp;A244&amp; "&lt;/h2&gt;&lt;table&gt;&lt;tbody&gt;"</f>
        <v>&lt;div class='v-space'&gt;&lt;/div&gt;&lt;div id='blank_value'&gt;&lt;h2&gt;BLANK_VALUE&lt;/h2&gt;&lt;table&gt;&lt;tbody&gt;</v>
      </c>
    </row>
    <row r="245" spans="1:3" ht="28" x14ac:dyDescent="0.2">
      <c r="A245" s="26" t="s">
        <v>179</v>
      </c>
      <c r="B245" s="27" t="s">
        <v>121</v>
      </c>
      <c r="C245" t="str">
        <f>"&lt;tr&gt;&lt;td class='table-first-column'&gt;" &amp;A245 &amp; "&lt;/td&gt;&lt;td&gt;" &amp; B245 &amp; "&lt;/td&gt;&lt;/tr&gt;"</f>
        <v>&lt;tr&gt;&lt;td class='table-first-column'&gt;Description:&lt;/td&gt;&lt;td&gt;Determines if an expression has a value and returns a substitute expression if it doesn’t. If the expression has a value, returns the value of the expression.&lt;/td&gt;&lt;/tr&gt;</v>
      </c>
    </row>
    <row r="246" spans="1:3" ht="87" customHeight="1" x14ac:dyDescent="0.2">
      <c r="A246" s="26" t="s">
        <v>180</v>
      </c>
      <c r="B246" s="28" t="s">
        <v>728</v>
      </c>
      <c r="C246" t="str">
        <f>"&lt;tr&gt;&lt;td class='table-first-column'&gt;" &amp;A246 &amp; "&lt;/td&gt;&lt;td&gt;" &amp; B246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47" spans="1:3" ht="99" x14ac:dyDescent="0.2">
      <c r="A247" s="26" t="s">
        <v>201</v>
      </c>
      <c r="B247" s="27" t="s">
        <v>729</v>
      </c>
      <c r="C247" t="str">
        <f>"&lt;tr&gt;&lt;td class='table-first-column'&gt;" &amp;A247 &amp; "&lt;/td&gt;&lt;td&gt;" &amp; B247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48" spans="1:3" x14ac:dyDescent="0.2">
      <c r="C248" s="34" t="s">
        <v>207</v>
      </c>
    </row>
    <row r="249" spans="1:3" x14ac:dyDescent="0.2">
      <c r="C249" s="34"/>
    </row>
    <row r="251" spans="1:3" x14ac:dyDescent="0.2">
      <c r="A251" s="23" t="s">
        <v>132</v>
      </c>
      <c r="B251" s="23" t="str">
        <f>SUBSTITUTE(LOWER(A251), " ", "_")</f>
        <v>contains</v>
      </c>
      <c r="C251" t="str">
        <f>"&lt;div class='v-space'&gt;&lt;/div&gt;&lt;div id='" &amp; B251 &amp;"'&gt;&lt;h2&gt;" &amp;A251&amp; "&lt;/h2&gt;&lt;table&gt;&lt;tbody&gt;"</f>
        <v>&lt;div class='v-space'&gt;&lt;/div&gt;&lt;div id='contains'&gt;&lt;h2&gt;CONTAINS&lt;/h2&gt;&lt;table&gt;&lt;tbody&gt;</v>
      </c>
    </row>
    <row r="252" spans="1:3" ht="28" x14ac:dyDescent="0.2">
      <c r="A252" s="26" t="s">
        <v>179</v>
      </c>
      <c r="B252" s="27" t="s">
        <v>133</v>
      </c>
      <c r="C252" t="str">
        <f>"&lt;tr&gt;&lt;td class='table-first-column'&gt;" &amp;A252 &amp; "&lt;/td&gt;&lt;td&gt;" &amp; B252 &amp; "&lt;/td&gt;&lt;/tr&gt;"</f>
        <v>&lt;tr&gt;&lt;td class='table-first-column'&gt;Description:&lt;/td&gt;&lt;td&gt;Compares two arguments of text and returns TRUE if the first argument contains the second argument. If not, returns FALSE.&lt;/td&gt;&lt;/tr&gt;</v>
      </c>
    </row>
    <row r="253" spans="1:3" ht="47" customHeight="1" x14ac:dyDescent="0.2">
      <c r="A253" s="26" t="s">
        <v>180</v>
      </c>
      <c r="B253" s="28" t="s">
        <v>210</v>
      </c>
      <c r="C253" t="str">
        <f>"&lt;tr&gt;&lt;td class='table-first-column'&gt;" &amp;A253 &amp; "&lt;/td&gt;&lt;td&gt;" &amp; B253 &amp; "&lt;/td&gt;&lt;/tr&gt;"</f>
        <v>&lt;tr&gt;&lt;td class='table-first-column'&gt;Use:&lt;/td&gt;&lt;td&gt;&lt;span class='formula'&gt;CONTAINS(text, compare_text)&lt;/span&gt; and replace &lt;span class='formula'&gt;text&lt;/span&gt; with the text that contains the value of &lt;span class='formula'&gt;compare_text&lt;/span&gt;.&lt;/td&gt;&lt;/tr&gt;</v>
      </c>
    </row>
    <row r="254" spans="1:3" ht="123" customHeight="1" x14ac:dyDescent="0.2">
      <c r="A254" s="26"/>
      <c r="B254" s="27" t="s">
        <v>267</v>
      </c>
      <c r="C254" t="str">
        <f>"&lt;tr&gt;&lt;td class='table-first-column'&gt;" &amp;A254 &amp; "&lt;/td&gt;&lt;td&gt;" &amp; B254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55" spans="1:3" x14ac:dyDescent="0.2">
      <c r="A255" s="26" t="s">
        <v>202</v>
      </c>
      <c r="B255" s="32" t="s">
        <v>203</v>
      </c>
      <c r="C255" t="str">
        <f>"&lt;tr&gt;&lt;td class='table-first-column'&gt;" &amp;A255 &amp; "&lt;/td&gt;&lt;td&gt;" &amp; B255 &amp; "&lt;/td&gt;&lt;/tr&gt;"</f>
        <v>&lt;tr&gt;&lt;td class='table-first-column'&gt;Tips:&lt;/td&gt;&lt;td&gt;This function is case-sensitive so be sure your compare_text value has the correct capitalization.&lt;/td&gt;&lt;/tr&gt;</v>
      </c>
    </row>
    <row r="256" spans="1:3" x14ac:dyDescent="0.2">
      <c r="C256" s="34" t="s">
        <v>207</v>
      </c>
    </row>
    <row r="258" spans="1:3" x14ac:dyDescent="0.2">
      <c r="A258" s="23" t="s">
        <v>110</v>
      </c>
      <c r="B258" s="23" t="str">
        <f>SUBSTITUTE(LOWER(A258), " ", "_")</f>
        <v>date</v>
      </c>
      <c r="C258" t="str">
        <f>"&lt;div class='v-space'&gt;&lt;/div&gt;&lt;div id='" &amp; B258 &amp;"'&gt;&lt;h2&gt;" &amp;A258&amp; "&lt;/h2&gt;&lt;table&gt;&lt;tbody&gt;"</f>
        <v>&lt;div class='v-space'&gt;&lt;/div&gt;&lt;div id='date'&gt;&lt;h2&gt;DATE&lt;/h2&gt;&lt;table&gt;&lt;tbody&gt;</v>
      </c>
    </row>
    <row r="259" spans="1:3" x14ac:dyDescent="0.2">
      <c r="A259" s="26" t="s">
        <v>179</v>
      </c>
      <c r="B259" s="27" t="s">
        <v>204</v>
      </c>
      <c r="C259" t="str">
        <f>"&lt;tr&gt;&lt;td class='table-first-column'&gt;" &amp;A259 &amp; "&lt;/td&gt;&lt;td&gt;" &amp; B259 &amp; "&lt;/td&gt;&lt;/tr&gt;"</f>
        <v>&lt;tr&gt;&lt;td class='table-first-column'&gt;Description:&lt;/td&gt;&lt;td&gt;Returns a date value from year, month, and day values you enter. &lt;/td&gt;&lt;/tr&gt;</v>
      </c>
    </row>
    <row r="260" spans="1:3" ht="29" x14ac:dyDescent="0.2">
      <c r="A260" s="26" t="s">
        <v>180</v>
      </c>
      <c r="B260" s="28" t="s">
        <v>205</v>
      </c>
      <c r="C260" t="str">
        <f>"&lt;tr&gt;&lt;td class='table-first-column'&gt;" &amp;A260 &amp; "&lt;/td&gt;&lt;td&gt;" &amp; B260 &amp; "&lt;/td&gt;&lt;/tr&gt;"</f>
        <v>&lt;tr&gt;&lt;td class='table-first-column'&gt;Use:&lt;/td&gt;&lt;td&gt;&lt;span class='formula'&gt;DATE(year,month,day)&lt;/span&gt; and use year with a four-digit year, month with a two-digit month, and day with a two-digit day.&lt;/td&gt;&lt;/tr&gt;</v>
      </c>
    </row>
    <row r="261" spans="1:3" ht="38" customHeight="1" x14ac:dyDescent="0.2">
      <c r="A261" s="26" t="s">
        <v>181</v>
      </c>
      <c r="B261" s="28" t="s">
        <v>206</v>
      </c>
      <c r="C261" t="str">
        <f>"&lt;tr&gt;&lt;td class='table-first-column'&gt;" &amp;A261 &amp; "&lt;/td&gt;&lt;td&gt;" &amp; B261 &amp; "&lt;/td&gt;&lt;/tr&gt;"</f>
        <v>&lt;tr&gt;&lt;td class='table-first-column'&gt;Example:&lt;/td&gt;&lt;td&gt;&lt;span class='formula'&gt;DATE(2005, 01, 02)&lt;/span&gt; creates a date field of January 2, 2005.&lt;/td&gt;&lt;/tr&gt;</v>
      </c>
    </row>
    <row r="262" spans="1:3" x14ac:dyDescent="0.2">
      <c r="C262" s="34" t="s">
        <v>207</v>
      </c>
    </row>
    <row r="263" spans="1:3" ht="33" customHeight="1" x14ac:dyDescent="0.2"/>
    <row r="265" spans="1:3" x14ac:dyDescent="0.2">
      <c r="A265" s="23" t="s">
        <v>113</v>
      </c>
      <c r="B265" s="23" t="str">
        <f>SUBSTITUTE(LOWER(A265), " ", "_")</f>
        <v>daysbetween</v>
      </c>
      <c r="C265" t="str">
        <f>"&lt;div class='v-space'&gt;&lt;/div&gt;&lt;div id='" &amp; B265 &amp;"'&gt;&lt;h2&gt;" &amp;A265&amp; "&lt;/h2&gt;&lt;table&gt;&lt;tbody&gt;"</f>
        <v>&lt;div class='v-space'&gt;&lt;/div&gt;&lt;div id='daysbetween'&gt;&lt;h2&gt;DAYSBETWEEN&lt;/h2&gt;&lt;table&gt;&lt;tbody&gt;</v>
      </c>
    </row>
    <row r="266" spans="1:3" x14ac:dyDescent="0.2">
      <c r="A266" s="26" t="s">
        <v>179</v>
      </c>
      <c r="B266" s="27" t="s">
        <v>212</v>
      </c>
      <c r="C266" t="str">
        <f>"&lt;tr&gt;&lt;td class='table-first-column'&gt;" &amp;A266 &amp; "&lt;/td&gt;&lt;td&gt;" &amp; B266 &amp; "&lt;/td&gt;&lt;/tr&gt;"</f>
        <v>&lt;tr&gt;&lt;td class='table-first-column'&gt;Description:&lt;/td&gt;&lt;td&gt;Returns a integer value that is the difference between two dates. &lt;/td&gt;&lt;/tr&gt;</v>
      </c>
    </row>
    <row r="267" spans="1:3" x14ac:dyDescent="0.2">
      <c r="A267" s="26" t="s">
        <v>180</v>
      </c>
      <c r="B267" s="39" t="s">
        <v>213</v>
      </c>
      <c r="C267" t="str">
        <f>"&lt;tr&gt;&lt;td class='table-first-column'&gt;" &amp;A267 &amp; "&lt;/td&gt;&lt;td&gt;" &amp; B267 &amp; "&lt;/td&gt;&lt;/tr&gt;"</f>
        <v>&lt;tr&gt;&lt;td class='table-first-column'&gt;Use:&lt;/td&gt;&lt;td&gt;&lt;span class='formula'&gt;DAYSBETWEEN(date1, date2) &lt;/span&gt;&lt;/td&gt;&lt;/tr&gt;</v>
      </c>
    </row>
    <row r="268" spans="1:3" ht="30" x14ac:dyDescent="0.2">
      <c r="A268" s="26" t="s">
        <v>181</v>
      </c>
      <c r="B268" s="39" t="s">
        <v>214</v>
      </c>
      <c r="C268" t="str">
        <f>"&lt;tr&gt;&lt;td class='table-first-column'&gt;" &amp;A268 &amp; "&lt;/td&gt;&lt;td&gt;" &amp; B268 &amp; "&lt;/td&gt;&lt;/tr&gt;"</f>
        <v>&lt;tr&gt;&lt;td class='table-first-column'&gt;Example:&lt;/td&gt;&lt;td&gt;&lt;span class='formula'&gt;DAYSBETWEEN(Birthdate__c, TODAY()) calculates days since the Birthdate__c.&lt;/span&gt;&lt;/td&gt;&lt;/tr&gt;</v>
      </c>
    </row>
    <row r="269" spans="1:3" x14ac:dyDescent="0.2">
      <c r="C269" s="34" t="s">
        <v>207</v>
      </c>
    </row>
    <row r="271" spans="1:3" x14ac:dyDescent="0.2">
      <c r="A271" s="23" t="s">
        <v>677</v>
      </c>
      <c r="B271" s="23" t="str">
        <f>SUBSTITUTE(LOWER(A271), " ", "_")</f>
        <v>escape_html4</v>
      </c>
      <c r="C271" t="str">
        <f>"&lt;div class='v-space'&gt;&lt;/div&gt;&lt;div id='" &amp; B271 &amp;"'&gt;&lt;h2&gt;" &amp;A271&amp; "&lt;/h2&gt;&lt;table&gt;&lt;tbody&gt;"</f>
        <v>&lt;div class='v-space'&gt;&lt;/div&gt;&lt;div id='escape_html4'&gt;&lt;h2&gt;ESCAPE_HTML4&lt;/h2&gt;&lt;table&gt;&lt;tbody&gt;</v>
      </c>
    </row>
    <row r="272" spans="1:3" ht="28" x14ac:dyDescent="0.2">
      <c r="A272" s="35" t="s">
        <v>179</v>
      </c>
      <c r="B272" s="27" t="s">
        <v>678</v>
      </c>
      <c r="C272" t="str">
        <f>"&lt;tr&gt;&lt;td class='table-first-column'&gt;" &amp;A272 &amp; "&lt;/td&gt;&lt;td&gt;" &amp; B272 &amp; "&lt;/td&gt;&lt;/tr&gt;"</f>
        <v>&lt;tr&gt;&lt;td class='table-first-column'&gt;Description:&lt;/td&gt;&lt;td&gt;Escapes the characters in a String using HTML 4.0 entities. It is equal to Apex String class's &lt;span class='formula'&gt;escapeHtml4()&lt;/span method.&lt;/td&gt;&lt;/tr&gt;</v>
      </c>
    </row>
    <row r="273" spans="1:3" ht="55" customHeight="1" x14ac:dyDescent="0.2">
      <c r="A273" s="36" t="s">
        <v>180</v>
      </c>
      <c r="B273" s="28" t="s">
        <v>681</v>
      </c>
      <c r="C273" t="str">
        <f>"&lt;tr&gt;&lt;td class='table-first-column'&gt;" &amp;A273 &amp; "&lt;/td&gt;&lt;td&gt;" &amp; B273 &amp; "&lt;/td&gt;&lt;/tr&gt;"</f>
        <v>&lt;tr&gt;&lt;td class='table-first-column'&gt;Use:&lt;/td&gt;&lt;td&gt;&lt;span class='formula'&gt;ESCAPE_HTML4(text)&lt;/span&gt; and replace expression with a text value, merge field, or expression.&lt;/td&gt;&lt;/tr&gt;</v>
      </c>
    </row>
    <row r="274" spans="1:3" x14ac:dyDescent="0.2">
      <c r="C274" s="34" t="s">
        <v>207</v>
      </c>
    </row>
    <row r="276" spans="1:3" x14ac:dyDescent="0.2">
      <c r="A276" s="23" t="s">
        <v>679</v>
      </c>
      <c r="B276" s="23" t="str">
        <f>SUBSTITUTE(LOWER(A276), " ", "_")</f>
        <v>escape_xml</v>
      </c>
      <c r="C276" t="str">
        <f>"&lt;div class='v-space'&gt;&lt;/div&gt;&lt;div id='" &amp; B276 &amp;"'&gt;&lt;h2&gt;" &amp;A276&amp; "&lt;/h2&gt;&lt;table&gt;&lt;tbody&gt;"</f>
        <v>&lt;div class='v-space'&gt;&lt;/div&gt;&lt;div id='escape_xml'&gt;&lt;h2&gt;ESCAPE_XML&lt;/h2&gt;&lt;table&gt;&lt;tbody&gt;</v>
      </c>
    </row>
    <row r="277" spans="1:3" ht="28" x14ac:dyDescent="0.2">
      <c r="A277" s="35" t="s">
        <v>179</v>
      </c>
      <c r="B277" s="27" t="s">
        <v>680</v>
      </c>
      <c r="C277" t="str">
        <f>"&lt;tr&gt;&lt;td class='table-first-column'&gt;" &amp;A277 &amp; "&lt;/td&gt;&lt;td&gt;" &amp; B277 &amp; "&lt;/td&gt;&lt;/tr&gt;"</f>
        <v>&lt;tr&gt;&lt;td class='table-first-column'&gt;Description:&lt;/td&gt;&lt;td&gt;Escapes the characters in a String using XML entities. It is equal to Apex String class's &lt;span class='formula'&gt;escapeXml()&lt;/span method.&lt;/td&gt;&lt;/tr&gt;</v>
      </c>
    </row>
    <row r="278" spans="1:3" ht="55" customHeight="1" x14ac:dyDescent="0.2">
      <c r="A278" s="36" t="s">
        <v>180</v>
      </c>
      <c r="B278" s="28" t="s">
        <v>682</v>
      </c>
      <c r="C278" t="str">
        <f>"&lt;tr&gt;&lt;td class='table-first-column'&gt;" &amp;A278 &amp; "&lt;/td&gt;&lt;td&gt;" &amp; B278 &amp; "&lt;/td&gt;&lt;/tr&gt;"</f>
        <v>&lt;tr&gt;&lt;td class='table-first-column'&gt;Use:&lt;/td&gt;&lt;td&gt;&lt;span class='formula'&gt;ESCAPE_XML(text)&lt;/span&gt; and replace expression with a text value, merge field, or expression.&lt;/td&gt;&lt;/tr&gt;</v>
      </c>
    </row>
    <row r="279" spans="1:3" x14ac:dyDescent="0.2">
      <c r="C279" s="34" t="s">
        <v>207</v>
      </c>
    </row>
    <row r="281" spans="1:3" x14ac:dyDescent="0.2">
      <c r="A281" s="23" t="s">
        <v>784</v>
      </c>
      <c r="B281" s="23" t="str">
        <f>SUBSTITUTE(LOWER(A281), " ", "_")</f>
        <v>ends_with</v>
      </c>
      <c r="C281" t="str">
        <f>"&lt;div class='v-space'&gt;&lt;/div&gt;&lt;div id='" &amp; B281 &amp;"'&gt;&lt;h2&gt;" &amp;A281&amp; "&lt;/h2&gt;&lt;table&gt;&lt;tbody&gt;"</f>
        <v>&lt;div class='v-space'&gt;&lt;/div&gt;&lt;div id='ends_with'&gt;&lt;h2&gt;ENDS_WITH&lt;/h2&gt;&lt;table&gt;&lt;tbody&gt;</v>
      </c>
    </row>
    <row r="282" spans="1:3" x14ac:dyDescent="0.2">
      <c r="A282" s="26" t="s">
        <v>179</v>
      </c>
      <c r="B282" s="27" t="s">
        <v>786</v>
      </c>
      <c r="C282" t="str">
        <f>"&lt;tr&gt;&lt;td class='table-first-column'&gt;" &amp;A282 &amp; "&lt;/td&gt;&lt;td&gt;" &amp; B282 &amp; "&lt;/td&gt;&lt;/tr&gt;"</f>
        <v>&lt;tr&gt;&lt;td class='table-first-column'&gt;Description:&lt;/td&gt;&lt;td&gt;Determines if string ends with specific characters and returns TRUE if it does. Returns FALSE if it doesn't.&lt;/td&gt;&lt;/tr&gt;</v>
      </c>
    </row>
    <row r="283" spans="1:3" ht="45" x14ac:dyDescent="0.2">
      <c r="A283" s="26" t="s">
        <v>180</v>
      </c>
      <c r="B283" s="28" t="s">
        <v>785</v>
      </c>
      <c r="C283" t="str">
        <f>"&lt;tr&gt;&lt;td class='table-first-column'&gt;" &amp;A283 &amp; "&lt;/td&gt;&lt;td&gt;" &amp; B283 &amp; "&lt;/td&gt;&lt;/tr&gt;"</f>
        <v>&lt;tr&gt;&lt;td class='table-first-column'&gt;Use:&lt;/td&gt;&lt;td&gt;&lt;span class='formula'&gt;ENDS_WITH(string, compare_string)&lt;/span&gt; and replace text, compare_text with the characters or fields you want to compare.&lt;/td&gt;&lt;/tr&gt;</v>
      </c>
    </row>
    <row r="284" spans="1:3" ht="103" customHeight="1" x14ac:dyDescent="0.2">
      <c r="A284" s="26" t="s">
        <v>181</v>
      </c>
      <c r="B284" s="28" t="s">
        <v>787</v>
      </c>
      <c r="C284" t="str">
        <f>"&lt;tr&gt;&lt;td class='table-first-column'&gt;" &amp;A284 &amp; "&lt;/td&gt;&lt;td&gt;" &amp; B284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285" spans="1:3" x14ac:dyDescent="0.2">
      <c r="C285" s="34" t="s">
        <v>207</v>
      </c>
    </row>
    <row r="286" spans="1:3" x14ac:dyDescent="0.2">
      <c r="C286" s="34"/>
    </row>
    <row r="287" spans="1:3" x14ac:dyDescent="0.2">
      <c r="A287" s="23" t="s">
        <v>758</v>
      </c>
      <c r="B287" s="23" t="str">
        <f>SUBSTITUTE(LOWER(A287), " ", "_")</f>
        <v>index_of</v>
      </c>
      <c r="C287" t="str">
        <f>"&lt;div class='v-space'&gt;&lt;/div&gt;&lt;div id='" &amp; B287 &amp;"'&gt;&lt;h2&gt;" &amp;A287&amp; "&lt;/h2&gt;&lt;table&gt;&lt;tbody&gt;"</f>
        <v>&lt;div class='v-space'&gt;&lt;/div&gt;&lt;div id='index_of'&gt;&lt;h2&gt;INDEX_OF&lt;/h2&gt;&lt;table&gt;&lt;tbody&gt;</v>
      </c>
    </row>
    <row r="288" spans="1:3" x14ac:dyDescent="0.2">
      <c r="A288" s="26" t="s">
        <v>215</v>
      </c>
      <c r="B288" s="27" t="s">
        <v>763</v>
      </c>
      <c r="C288" t="str">
        <f>"&lt;tr&gt;&lt;td class='table-first-column'&gt;" &amp;A288 &amp; "&lt;/td&gt;&lt;td&gt;" &amp; B288 &amp; "&lt;/td&gt;&lt;/tr&gt;"</f>
        <v>&lt;tr&gt;&lt;td class='table-first-column'&gt;Description:​​&lt;/td&gt;&lt;td&gt;Returns the first index of substring in the full string, case sensitive.&lt;/td&gt;&lt;/tr&gt;</v>
      </c>
    </row>
    <row r="289" spans="1:3" x14ac:dyDescent="0.2">
      <c r="A289" s="26" t="s">
        <v>180</v>
      </c>
      <c r="B289" s="28" t="s">
        <v>760</v>
      </c>
      <c r="C289" t="str">
        <f>"&lt;tr&gt;&lt;td class='table-first-column'&gt;" &amp;A289 &amp; "&lt;/td&gt;&lt;td&gt;" &amp; B289 &amp; "&lt;/td&gt;&lt;/tr&gt;"</f>
        <v>&lt;tr&gt;&lt;td class='table-first-column'&gt;Use:&lt;/td&gt;&lt;td&gt;&lt;span class='formula'&gt;INDEX_OF(string, substring, [index])&lt;/span&gt;.&lt;/td&gt;&lt;/tr&gt;</v>
      </c>
    </row>
    <row r="290" spans="1:3" x14ac:dyDescent="0.2">
      <c r="A290" s="26" t="s">
        <v>181</v>
      </c>
      <c r="B290" s="28" t="s">
        <v>761</v>
      </c>
      <c r="C290" t="str">
        <f>"&lt;tr&gt;&lt;td class='table-first-column'&gt;" &amp;A290 &amp; "&lt;/td&gt;&lt;td&gt;" &amp; B290 &amp; "&lt;/td&gt;&lt;/tr&gt;"</f>
        <v>&lt;tr&gt;&lt;td class='table-first-column'&gt;Example:&lt;/td&gt;&lt;td&gt;&lt;span class='formula'&gt;INDEX_OF("abcdbcdefg", "bcd")&lt;/span&gt; returns 1.&lt;/td&gt;&lt;/tr&gt;</v>
      </c>
    </row>
    <row r="291" spans="1:3" x14ac:dyDescent="0.2">
      <c r="C291" s="34" t="s">
        <v>207</v>
      </c>
    </row>
    <row r="292" spans="1:3" x14ac:dyDescent="0.2">
      <c r="C292" s="34"/>
    </row>
    <row r="293" spans="1:3" x14ac:dyDescent="0.2">
      <c r="A293" s="23" t="s">
        <v>759</v>
      </c>
      <c r="B293" s="23" t="str">
        <f>SUBSTITUTE(LOWER(A293), " ", "_")</f>
        <v>index_of_ignore_case</v>
      </c>
      <c r="C293" t="str">
        <f>"&lt;div class='v-space'&gt;&lt;/div&gt;&lt;div id='" &amp; B293 &amp;"'&gt;&lt;h2&gt;" &amp;A293&amp; "&lt;/h2&gt;&lt;table&gt;&lt;tbody&gt;"</f>
        <v>&lt;div class='v-space'&gt;&lt;/div&gt;&lt;div id='index_of_ignore_case'&gt;&lt;h2&gt;INDEX_OF_IGNORE_CASE&lt;/h2&gt;&lt;table&gt;&lt;tbody&gt;</v>
      </c>
    </row>
    <row r="294" spans="1:3" x14ac:dyDescent="0.2">
      <c r="A294" s="26" t="s">
        <v>215</v>
      </c>
      <c r="B294" s="27" t="s">
        <v>762</v>
      </c>
      <c r="C294" t="str">
        <f>"&lt;tr&gt;&lt;td class='table-first-column'&gt;" &amp;A294 &amp; "&lt;/td&gt;&lt;td&gt;" &amp; B294 &amp; "&lt;/td&gt;&lt;/tr&gt;"</f>
        <v>&lt;tr&gt;&lt;td class='table-first-column'&gt;Description:​​&lt;/td&gt;&lt;td&gt;Returns the first index of substring in the full string, case insensitive.&lt;/td&gt;&lt;/tr&gt;</v>
      </c>
    </row>
    <row r="295" spans="1:3" ht="30" x14ac:dyDescent="0.2">
      <c r="A295" s="26" t="s">
        <v>180</v>
      </c>
      <c r="B295" s="28" t="s">
        <v>764</v>
      </c>
      <c r="C295" t="str">
        <f>"&lt;tr&gt;&lt;td class='table-first-column'&gt;" &amp;A295 &amp; "&lt;/td&gt;&lt;td&gt;" &amp; B295 &amp; "&lt;/td&gt;&lt;/tr&gt;"</f>
        <v>&lt;tr&gt;&lt;td class='table-first-column'&gt;Use:&lt;/td&gt;&lt;td&gt;&lt;span class='formula'&gt;INDEX_OF_IGNORE_CASE(string, substring, [index])&lt;/span&gt;.&lt;/td&gt;&lt;/tr&gt;</v>
      </c>
    </row>
    <row r="296" spans="1:3" ht="30" x14ac:dyDescent="0.2">
      <c r="A296" s="26" t="s">
        <v>181</v>
      </c>
      <c r="B296" s="28" t="s">
        <v>765</v>
      </c>
      <c r="C296" t="str">
        <f>"&lt;tr&gt;&lt;td class='table-first-column'&gt;" &amp;A296 &amp; "&lt;/td&gt;&lt;td&gt;" &amp; B296 &amp; "&lt;/td&gt;&lt;/tr&gt;"</f>
        <v>&lt;tr&gt;&lt;td class='table-first-column'&gt;Example:&lt;/td&gt;&lt;td&gt;&lt;span class='formula'&gt;INDEX_OF_IGNORE_CASE("abcdbcdefg", "BcD")&lt;/span&gt; returns 1.&lt;/td&gt;&lt;/tr&gt;</v>
      </c>
    </row>
    <row r="297" spans="1:3" x14ac:dyDescent="0.2">
      <c r="C297" s="34" t="s">
        <v>207</v>
      </c>
    </row>
    <row r="298" spans="1:3" ht="22" customHeight="1" x14ac:dyDescent="0.2"/>
    <row r="299" spans="1:3" x14ac:dyDescent="0.2">
      <c r="A299" s="23" t="s">
        <v>743</v>
      </c>
      <c r="B299" s="23" t="str">
        <f>SUBSTITUTE(LOWER(A299), " ", "_")</f>
        <v>is_blank</v>
      </c>
      <c r="C299" t="str">
        <f>"&lt;div class='v-space'&gt;&lt;/div&gt;&lt;div id='" &amp; B299 &amp;"'&gt;&lt;h2&gt;" &amp;A299&amp; "&lt;/h2&gt;&lt;table&gt;&lt;tbody&gt;"</f>
        <v>&lt;div class='v-space'&gt;&lt;/div&gt;&lt;div id='is_blank'&gt;&lt;h2&gt;IS_BLANK&lt;/h2&gt;&lt;table&gt;&lt;tbody&gt;</v>
      </c>
    </row>
    <row r="300" spans="1:3" ht="28" x14ac:dyDescent="0.2">
      <c r="A300" s="26" t="s">
        <v>215</v>
      </c>
      <c r="B300" s="27" t="s">
        <v>125</v>
      </c>
      <c r="C300" t="str">
        <f>"&lt;tr&gt;&lt;td class='table-first-column'&gt;" &amp;A300 &amp; "&lt;/td&gt;&lt;td&gt;" &amp; B300 &amp; "&lt;/td&gt;&lt;/tr&gt;"</f>
        <v>&lt;tr&gt;&lt;td class='table-first-column'&gt;Description:​​&lt;/td&gt;&lt;td&gt;Determines if an expression has a value and returns TRUE if it does not. If it contains a value, this function returns FALSE.&lt;/td&gt;&lt;/tr&gt;</v>
      </c>
    </row>
    <row r="301" spans="1:3" ht="29" x14ac:dyDescent="0.2">
      <c r="A301" s="26" t="s">
        <v>180</v>
      </c>
      <c r="B301" s="28" t="s">
        <v>744</v>
      </c>
      <c r="C301" t="str">
        <f>"&lt;tr&gt;&lt;td class='table-first-column'&gt;" &amp;A301 &amp; "&lt;/td&gt;&lt;td&gt;" &amp; B301 &amp; "&lt;/td&gt;&lt;/tr&gt;"</f>
        <v>&lt;tr&gt;&lt;td class='table-first-column'&gt;Use:&lt;/td&gt;&lt;td&gt;&lt;span class='formula'&gt;IS_BLANK(expression)&lt;/span&gt; and replace expression with the expression you want evaluated.&lt;/td&gt;&lt;/tr&gt;</v>
      </c>
    </row>
    <row r="302" spans="1:3" x14ac:dyDescent="0.2">
      <c r="A302" s="26" t="s">
        <v>181</v>
      </c>
      <c r="B302" s="31" t="s">
        <v>745</v>
      </c>
      <c r="C302" t="str">
        <f>"&lt;tr&gt;&lt;td class='table-first-column'&gt;" &amp;A302 &amp; "&lt;/td&gt;&lt;td&gt;" &amp; B302 &amp; "&lt;/td&gt;&lt;/tr&gt;"</f>
        <v>&lt;tr&gt;&lt;td class='table-first-column'&gt;Example:&lt;/td&gt;&lt;td&gt;&lt;span class='formula'&gt;IF(IS_BLANK(Maint_Amount__c), 0, 1)&lt;/span&gt;&lt;/td&gt;&lt;/tr&gt;</v>
      </c>
    </row>
    <row r="303" spans="1:3" x14ac:dyDescent="0.2">
      <c r="C303" s="34" t="s">
        <v>207</v>
      </c>
    </row>
    <row r="305" spans="1:3" x14ac:dyDescent="0.2">
      <c r="A305" s="23" t="s">
        <v>746</v>
      </c>
      <c r="B305" s="23" t="str">
        <f>SUBSTITUTE(LOWER(A305), " ", "_")</f>
        <v>is_first_in_batch</v>
      </c>
      <c r="C305" t="str">
        <f>"&lt;div class='v-space'&gt;&lt;/div&gt;&lt;div id='" &amp; B305 &amp;"'&gt;&lt;h2&gt;" &amp;A305&amp; "&lt;/h2&gt;&lt;table&gt;&lt;tbody&gt;"</f>
        <v>&lt;div class='v-space'&gt;&lt;/div&gt;&lt;div id='is_first_in_batch'&gt;&lt;h2&gt;IS_FIRST_IN_BATCH&lt;/h2&gt;&lt;table&gt;&lt;tbody&gt;</v>
      </c>
    </row>
    <row r="306" spans="1:3" ht="46" customHeight="1" x14ac:dyDescent="0.2">
      <c r="A306" s="26" t="s">
        <v>215</v>
      </c>
      <c r="B306" s="27" t="s">
        <v>747</v>
      </c>
      <c r="C306" t="str">
        <f>"&lt;tr&gt;&lt;td class='table-first-column'&gt;" &amp;A306 &amp; "&lt;/td&gt;&lt;td&gt;" &amp; B306 &amp; "&lt;/td&gt;&lt;/tr&gt;"</f>
        <v>&lt;tr&gt;&lt;td class='table-first-column'&gt;Description:​​&lt;/td&gt;&lt;td&gt;Determines if a field's value first appears in the batch. Typically this function can be used in the "In Scope Filter" to filter in the scoped source records in a batch, or in the field mappings to conditionally evaluate values.&lt;/td&gt;&lt;/tr&gt;</v>
      </c>
    </row>
    <row r="307" spans="1:3" ht="45" x14ac:dyDescent="0.2">
      <c r="A307" s="26" t="s">
        <v>180</v>
      </c>
      <c r="B307" s="28" t="s">
        <v>748</v>
      </c>
      <c r="C307" t="str">
        <f>"&lt;tr&gt;&lt;td class='table-first-column'&gt;" &amp;A307 &amp; "&lt;/td&gt;&lt;td&gt;" &amp; B307 &amp; "&lt;/td&gt;&lt;/tr&gt;"</f>
        <v>&lt;tr&gt;&lt;td class='table-first-column'&gt;Use:&lt;/td&gt;&lt;td&gt;&lt;span class='formula'&gt;IS_FIRST_IN_BATCH(field_name)&lt;/span&gt; and replace &lt;span class='formula'&gt;field_name&lt;/span&gt; with the field name of the source object.&lt;/td&gt;&lt;/tr&gt;</v>
      </c>
    </row>
    <row r="308" spans="1:3" ht="30" x14ac:dyDescent="0.2">
      <c r="A308" s="26" t="s">
        <v>181</v>
      </c>
      <c r="B308" s="28" t="s">
        <v>749</v>
      </c>
      <c r="C308" t="str">
        <f>"&lt;tr&gt;&lt;td class='table-first-column'&gt;" &amp;A308 &amp; "&lt;/td&gt;&lt;td&gt;" &amp; B308 &amp; "&lt;/td&gt;&lt;/tr&gt;"</f>
        <v>&lt;tr&gt;&lt;td class='table-first-column'&gt;Example:&lt;/td&gt;&lt;td&gt;&lt;span class='formula'&gt;IS_FIRST_IN_BATCH("Name") returns true if the current source record's Name first appears in the batch.&lt;/span&gt;&lt;/td&gt;&lt;/tr&gt;</v>
      </c>
    </row>
    <row r="309" spans="1:3" x14ac:dyDescent="0.2">
      <c r="B309" s="28"/>
      <c r="C309" s="34" t="s">
        <v>207</v>
      </c>
    </row>
    <row r="311" spans="1:3" x14ac:dyDescent="0.2">
      <c r="A311" s="25" t="s">
        <v>736</v>
      </c>
      <c r="B311" s="23" t="str">
        <f>SUBSTITUTE(LOWER(A311), " ", "_")</f>
        <v>is_number</v>
      </c>
      <c r="C311" t="str">
        <f>"&lt;div class='v-space'&gt;&lt;/div&gt;&lt;div id='" &amp; B311 &amp;"'&gt;&lt;h2&gt;" &amp;A311&amp; "&lt;/h2&gt;&lt;table&gt;&lt;tbody&gt;"</f>
        <v>&lt;div class='v-space'&gt;&lt;/div&gt;&lt;div id='is_number'&gt;&lt;h2&gt;IS_NUMBER&lt;/h2&gt;&lt;table&gt;&lt;tbody&gt;</v>
      </c>
    </row>
    <row r="312" spans="1:3" x14ac:dyDescent="0.2">
      <c r="A312" s="26" t="s">
        <v>179</v>
      </c>
      <c r="B312" s="27" t="s">
        <v>127</v>
      </c>
      <c r="C312" t="str">
        <f>"&lt;tr&gt;&lt;td class='table-first-column'&gt;" &amp;A312 &amp; "&lt;/td&gt;&lt;td&gt;" &amp; B312 &amp; "&lt;/td&gt;&lt;/tr&gt;"</f>
        <v>&lt;tr&gt;&lt;td class='table-first-column'&gt;Description:&lt;/td&gt;&lt;td&gt;Determines if a text value is a number and returns TRUE if it is. Otherwise, it returns FALSE.&lt;/td&gt;&lt;/tr&gt;</v>
      </c>
    </row>
    <row r="313" spans="1:3" ht="29" x14ac:dyDescent="0.2">
      <c r="A313" s="26" t="s">
        <v>180</v>
      </c>
      <c r="B313" s="28" t="s">
        <v>740</v>
      </c>
      <c r="C313" t="str">
        <f>"&lt;tr&gt;&lt;td class='table-first-column'&gt;" &amp;A313 &amp; "&lt;/td&gt;&lt;td&gt;" &amp; B313 &amp; "&lt;/td&gt;&lt;/tr&gt;"</f>
        <v>&lt;tr&gt;&lt;td class='table-first-column'&gt;Use:&lt;/td&gt;&lt;td&gt;&lt;span class='formula'&gt;IS_NUMBER(text)&lt;/span&gt; and replace text with the merge field name for the text field.&lt;/td&gt;&lt;/tr&gt;</v>
      </c>
    </row>
    <row r="314" spans="1:3" ht="30" x14ac:dyDescent="0.2">
      <c r="A314" s="26" t="s">
        <v>181</v>
      </c>
      <c r="B314" s="28" t="s">
        <v>741</v>
      </c>
      <c r="C314" t="str">
        <f>"&lt;tr&gt;&lt;td class='table-first-column'&gt;" &amp;A314 &amp; "&lt;/td&gt;&lt;td&gt;" &amp; B314 &amp; "&lt;/td&gt;&lt;/tr&gt;"</f>
        <v>&lt;tr&gt;&lt;td class='table-first-column'&gt;Example:&lt;/td&gt;&lt;td&gt;&lt;span class='formula'&gt;OR(LEN(Bank_Account_Number__c) &lt;&gt; 10, NOT(IS_NUMBER(Bank_Account_Number__c)))&lt;/span&gt;&lt;/td&gt;&lt;/tr&gt;</v>
      </c>
    </row>
    <row r="315" spans="1:3" ht="86" x14ac:dyDescent="0.2">
      <c r="A315" s="26" t="s">
        <v>202</v>
      </c>
      <c r="B315" s="32" t="s">
        <v>742</v>
      </c>
      <c r="C315" t="str">
        <f>"&lt;tr&gt;&lt;td class='table-first-column'&gt;" &amp;A315 &amp; "&lt;/td&gt;&lt;td&gt;" &amp; B315 &amp; "&lt;/td&gt;&lt;/tr&gt;"</f>
        <v>&lt;tr&gt;&lt;td class='table-first-column'&gt;Tips:&lt;/td&gt;&lt;td&gt;&lt;ul&gt;&lt;li&gt;This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“123.123.”&lt;/li&gt;&lt;/ul&gt;&lt;/td&gt;&lt;/tr&gt;</v>
      </c>
    </row>
    <row r="316" spans="1:3" x14ac:dyDescent="0.2">
      <c r="C316" s="34" t="s">
        <v>207</v>
      </c>
    </row>
    <row r="317" spans="1:3" x14ac:dyDescent="0.2">
      <c r="C317" s="34"/>
    </row>
    <row r="318" spans="1:3" x14ac:dyDescent="0.2">
      <c r="A318" s="23" t="s">
        <v>750</v>
      </c>
      <c r="B318" s="23" t="str">
        <f>SUBSTITUTE(LOWER(A318), " ", "_")</f>
        <v>last_index_of</v>
      </c>
      <c r="C318" t="str">
        <f>"&lt;div class='v-space'&gt;&lt;/div&gt;&lt;div id='" &amp; B318 &amp;"'&gt;&lt;h2&gt;" &amp;A318&amp; "&lt;/h2&gt;&lt;table&gt;&lt;tbody&gt;"</f>
        <v>&lt;div class='v-space'&gt;&lt;/div&gt;&lt;div id='last_index_of'&gt;&lt;h2&gt;LAST_INDEX_OF&lt;/h2&gt;&lt;table&gt;&lt;tbody&gt;</v>
      </c>
    </row>
    <row r="319" spans="1:3" x14ac:dyDescent="0.2">
      <c r="A319" s="26" t="s">
        <v>215</v>
      </c>
      <c r="B319" s="27" t="s">
        <v>767</v>
      </c>
      <c r="C319" t="str">
        <f>"&lt;tr&gt;&lt;td class='table-first-column'&gt;" &amp;A319 &amp; "&lt;/td&gt;&lt;td&gt;" &amp; B319 &amp; "&lt;/td&gt;&lt;/tr&gt;"</f>
        <v>&lt;tr&gt;&lt;td class='table-first-column'&gt;Description:​​&lt;/td&gt;&lt;td&gt;Returns the last index of substring in the full string, case sensitive.&lt;/td&gt;&lt;/tr&gt;</v>
      </c>
    </row>
    <row r="320" spans="1:3" x14ac:dyDescent="0.2">
      <c r="A320" s="26" t="s">
        <v>180</v>
      </c>
      <c r="B320" s="28" t="s">
        <v>766</v>
      </c>
      <c r="C320" t="str">
        <f>"&lt;tr&gt;&lt;td class='table-first-column'&gt;" &amp;A320 &amp; "&lt;/td&gt;&lt;td&gt;" &amp; B320 &amp; "&lt;/td&gt;&lt;/tr&gt;"</f>
        <v>&lt;tr&gt;&lt;td class='table-first-column'&gt;Use:&lt;/td&gt;&lt;td&gt;&lt;span class='formula'&gt;LAST_INDEX_OF(string, substring, [index])&lt;/span&gt;.&lt;/td&gt;&lt;/tr&gt;</v>
      </c>
    </row>
    <row r="321" spans="1:3" ht="36" customHeight="1" x14ac:dyDescent="0.2">
      <c r="A321" s="26" t="s">
        <v>181</v>
      </c>
      <c r="B321" s="28" t="s">
        <v>768</v>
      </c>
      <c r="C321" t="str">
        <f>"&lt;tr&gt;&lt;td class='table-first-column'&gt;" &amp;A321 &amp; "&lt;/td&gt;&lt;td&gt;" &amp; B321 &amp; "&lt;/td&gt;&lt;/tr&gt;"</f>
        <v>&lt;tr&gt;&lt;td class='table-first-column'&gt;Example:&lt;/td&gt;&lt;td&gt;&lt;span class='formula'&gt;LAST_INDEX_OF("abcdbcdefg", "bcd")&lt;/span&gt; returns 4.&lt;/td&gt;&lt;/tr&gt;</v>
      </c>
    </row>
    <row r="322" spans="1:3" x14ac:dyDescent="0.2">
      <c r="C322" s="34" t="s">
        <v>207</v>
      </c>
    </row>
    <row r="323" spans="1:3" x14ac:dyDescent="0.2">
      <c r="C323" s="34"/>
    </row>
    <row r="324" spans="1:3" x14ac:dyDescent="0.2">
      <c r="A324" s="23" t="s">
        <v>751</v>
      </c>
      <c r="B324" s="23" t="str">
        <f>SUBSTITUTE(LOWER(A324), " ", "_")</f>
        <v>last_index_of_ignore_case</v>
      </c>
      <c r="C324" t="str">
        <f>"&lt;div class='v-space'&gt;&lt;/div&gt;&lt;div id='" &amp; B324 &amp;"'&gt;&lt;h2&gt;" &amp;A324&amp; "&lt;/h2&gt;&lt;table&gt;&lt;tbody&gt;"</f>
        <v>&lt;div class='v-space'&gt;&lt;/div&gt;&lt;div id='last_index_of_ignore_case'&gt;&lt;h2&gt;LAST_INDEX_OF_IGNORE_CASE&lt;/h2&gt;&lt;table&gt;&lt;tbody&gt;</v>
      </c>
    </row>
    <row r="325" spans="1:3" x14ac:dyDescent="0.2">
      <c r="A325" s="26" t="s">
        <v>215</v>
      </c>
      <c r="B325" s="27" t="s">
        <v>769</v>
      </c>
      <c r="C325" t="str">
        <f>"&lt;tr&gt;&lt;td class='table-first-column'&gt;" &amp;A325 &amp; "&lt;/td&gt;&lt;td&gt;" &amp; B325 &amp; "&lt;/td&gt;&lt;/tr&gt;"</f>
        <v>&lt;tr&gt;&lt;td class='table-first-column'&gt;Description:​​&lt;/td&gt;&lt;td&gt;Returns the last index of substring in the full string, case insensitive.&lt;/td&gt;&lt;/tr&gt;</v>
      </c>
    </row>
    <row r="326" spans="1:3" ht="30" x14ac:dyDescent="0.2">
      <c r="A326" s="26" t="s">
        <v>180</v>
      </c>
      <c r="B326" s="28" t="s">
        <v>770</v>
      </c>
      <c r="C326" t="str">
        <f>"&lt;tr&gt;&lt;td class='table-first-column'&gt;" &amp;A326 &amp; "&lt;/td&gt;&lt;td&gt;" &amp; B326 &amp; "&lt;/td&gt;&lt;/tr&gt;"</f>
        <v>&lt;tr&gt;&lt;td class='table-first-column'&gt;Use:&lt;/td&gt;&lt;td&gt;&lt;span class='formula'&gt;LAST_INDEX_OF_IGNORE_CASE(string, substring, [index])&lt;/span&gt;.&lt;/td&gt;&lt;/tr&gt;</v>
      </c>
    </row>
    <row r="327" spans="1:3" ht="30" x14ac:dyDescent="0.2">
      <c r="A327" s="26" t="s">
        <v>181</v>
      </c>
      <c r="B327" s="28" t="s">
        <v>771</v>
      </c>
      <c r="C327" t="str">
        <f>"&lt;tr&gt;&lt;td class='table-first-column'&gt;" &amp;A327 &amp; "&lt;/td&gt;&lt;td&gt;" &amp; B327 &amp; "&lt;/td&gt;&lt;/tr&gt;"</f>
        <v>&lt;tr&gt;&lt;td class='table-first-column'&gt;Example:&lt;/td&gt;&lt;td&gt;&lt;span class='formula'&gt;LAST_INDEX_OF_IGNORE_CASE("abcdbcdefg", "BcD")&lt;/span&gt; returns 4.&lt;/td&gt;&lt;/tr&gt;</v>
      </c>
    </row>
    <row r="328" spans="1:3" x14ac:dyDescent="0.2">
      <c r="C328" s="34" t="s">
        <v>207</v>
      </c>
    </row>
    <row r="330" spans="1:3" x14ac:dyDescent="0.2">
      <c r="A330" s="23" t="s">
        <v>134</v>
      </c>
      <c r="B330" s="23" t="str">
        <f>SUBSTITUTE(LOWER(A330), " ", "_")</f>
        <v>left</v>
      </c>
      <c r="C330" t="str">
        <f>"&lt;div class='v-space'&gt;&lt;/div&gt;&lt;div id='" &amp; B330 &amp;"'&gt;&lt;h2&gt;" &amp;A330&amp; "&lt;/h2&gt;&lt;table&gt;&lt;tbody&gt;"</f>
        <v>&lt;div class='v-space'&gt;&lt;/div&gt;&lt;div id='left'&gt;&lt;h2&gt;LEFT&lt;/h2&gt;&lt;table&gt;&lt;tbody&gt;</v>
      </c>
    </row>
    <row r="331" spans="1:3" x14ac:dyDescent="0.2">
      <c r="A331" s="26" t="s">
        <v>179</v>
      </c>
      <c r="B331" s="27" t="s">
        <v>135</v>
      </c>
      <c r="C331" t="str">
        <f>"&lt;tr&gt;&lt;td class='table-first-column'&gt;" &amp;A331 &amp; "&lt;/td&gt;&lt;td&gt;" &amp; B331 &amp; "&lt;/td&gt;&lt;/tr&gt;"</f>
        <v>&lt;tr&gt;&lt;td class='table-first-column'&gt;Description:&lt;/td&gt;&lt;td&gt;Returns the specified number of characters from the beginning of a text string.&lt;/td&gt;&lt;/tr&gt;</v>
      </c>
    </row>
    <row r="332" spans="1:3" ht="43" x14ac:dyDescent="0.2">
      <c r="A332" s="26" t="s">
        <v>180</v>
      </c>
      <c r="B332" s="28" t="s">
        <v>216</v>
      </c>
      <c r="C332" t="str">
        <f>"&lt;tr&gt;&lt;td class='table-first-column'&gt;" &amp;A332 &amp; "&lt;/td&gt;&lt;td&gt;" &amp; B332 &amp; "&lt;/td&gt;&lt;/tr&gt;"</f>
        <v>&lt;tr&gt;&lt;td class='table-first-column'&gt;Use:&lt;/td&gt;&lt;td&gt;&lt;span class='formula'&gt;LEFT(text, num_chars)&lt;/span&gt; and replace text with the field or expression you want returned; replace &lt;span class='formula'&gt;num_chars&lt;/span&gt; with the number of characters from the left you want returned.&lt;/td&gt;&lt;/tr&gt;</v>
      </c>
    </row>
    <row r="333" spans="1:3" ht="75" x14ac:dyDescent="0.2">
      <c r="A333" s="26" t="s">
        <v>181</v>
      </c>
      <c r="B333" s="28" t="s">
        <v>256</v>
      </c>
      <c r="C333" t="str">
        <f>"&lt;tr&gt;&lt;td class='table-first-column'&gt;" &amp;A333 &amp; "&lt;/td&gt;&lt;td&gt;" &amp; B333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34" spans="1:3" x14ac:dyDescent="0.2">
      <c r="C334" s="34" t="s">
        <v>207</v>
      </c>
    </row>
    <row r="336" spans="1:3" x14ac:dyDescent="0.2">
      <c r="A336" s="23" t="s">
        <v>136</v>
      </c>
      <c r="B336" s="23" t="str">
        <f>SUBSTITUTE(LOWER(A336), " ", "_")</f>
        <v>len</v>
      </c>
      <c r="C336" t="str">
        <f>"&lt;div class='v-space'&gt;&lt;/div&gt;&lt;div id='" &amp; B336 &amp;"'&gt;&lt;h2&gt;" &amp;A336&amp; "&lt;/h2&gt;&lt;table&gt;&lt;tbody&gt;"</f>
        <v>&lt;div class='v-space'&gt;&lt;/div&gt;&lt;div id='len'&gt;&lt;h2&gt;LEN&lt;/h2&gt;&lt;table&gt;&lt;tbody&gt;</v>
      </c>
    </row>
    <row r="337" spans="1:3" x14ac:dyDescent="0.2">
      <c r="A337" s="26" t="s">
        <v>179</v>
      </c>
      <c r="B337" s="27" t="s">
        <v>137</v>
      </c>
      <c r="C337" t="str">
        <f>"&lt;tr&gt;&lt;td class='table-first-column'&gt;" &amp;A337 &amp; "&lt;/td&gt;&lt;td&gt;" &amp; B337 &amp; "&lt;/td&gt;&lt;/tr&gt;"</f>
        <v>&lt;tr&gt;&lt;td class='table-first-column'&gt;Description:&lt;/td&gt;&lt;td&gt;Returns the number of characters in a specified text string.&lt;/td&gt;&lt;/tr&gt;</v>
      </c>
    </row>
    <row r="338" spans="1:3" ht="29" x14ac:dyDescent="0.2">
      <c r="A338" s="26" t="s">
        <v>180</v>
      </c>
      <c r="B338" s="28" t="s">
        <v>217</v>
      </c>
      <c r="C338" t="str">
        <f>"&lt;tr&gt;&lt;td class='table-first-column'&gt;" &amp;A338 &amp; "&lt;/td&gt;&lt;td&gt;" &amp; B338 &amp; "&lt;/td&gt;&lt;/tr&gt;"</f>
        <v>&lt;tr&gt;&lt;td class='table-first-column'&gt;Use:&lt;/td&gt;&lt;td&gt;&lt;span class='formula'&gt;LEN(text)&lt;/span&gt; and replace text with the field or expression whose length you want returned.&lt;/td&gt;&lt;/tr&gt;</v>
      </c>
    </row>
    <row r="339" spans="1:3" ht="45" x14ac:dyDescent="0.2">
      <c r="A339" s="26" t="s">
        <v>181</v>
      </c>
      <c r="B339" s="28" t="s">
        <v>257</v>
      </c>
      <c r="C339" t="str">
        <f>"&lt;tr&gt;&lt;td class='table-first-column'&gt;" &amp;A339 &amp; "&lt;/td&gt;&lt;td&gt;" &amp; B339 &amp; "&lt;/td&gt;&lt;/tr&gt;"</f>
        <v>&lt;tr&gt;&lt;td class='table-first-column'&gt;Example:&lt;/td&gt;&lt;td&gt;&lt;span class='formula'&gt;LEN(PartNumber__c)&lt;/span&gt;&lt;div class='v-space-s'&gt;&lt;/div&gt;This formula returns the number of characters in a Product Code field.&lt;/td&gt;&lt;/tr&gt;</v>
      </c>
    </row>
    <row r="340" spans="1:3" x14ac:dyDescent="0.2">
      <c r="A340" s="23"/>
      <c r="B340" s="23"/>
      <c r="C340" s="34" t="s">
        <v>207</v>
      </c>
    </row>
    <row r="341" spans="1:3" x14ac:dyDescent="0.2">
      <c r="C341" s="34"/>
    </row>
    <row r="342" spans="1:3" x14ac:dyDescent="0.2">
      <c r="A342" s="23" t="s">
        <v>475</v>
      </c>
      <c r="B342" s="23" t="str">
        <f>SUBSTITUTE(LOWER(A342), " ", "_")</f>
        <v>max</v>
      </c>
      <c r="C342" t="str">
        <f>"&lt;div class='v-space'&gt;&lt;/div&gt;&lt;div id='" &amp; B342 &amp;"'&gt;&lt;h2&gt;" &amp;A342&amp; "&lt;/h2&gt;&lt;table&gt;&lt;tbody&gt;"</f>
        <v>&lt;div class='v-space'&gt;&lt;/div&gt;&lt;div id='max'&gt;&lt;h2&gt;MAX&lt;/h2&gt;&lt;table&gt;&lt;tbody&gt;</v>
      </c>
    </row>
    <row r="343" spans="1:3" x14ac:dyDescent="0.2">
      <c r="A343" s="26" t="s">
        <v>179</v>
      </c>
      <c r="B343" s="27" t="s">
        <v>476</v>
      </c>
      <c r="C343" t="str">
        <f>"&lt;tr&gt;&lt;td class='table-first-column'&gt;" &amp;A343 &amp; "&lt;/td&gt;&lt;td&gt;" &amp; B343 &amp; "&lt;/td&gt;&lt;/tr&gt;"</f>
        <v>&lt;tr&gt;&lt;td class='table-first-column'&gt;Description:&lt;/td&gt;&lt;td&gt;Returns the highest number from a list of numbers.&lt;/td&gt;&lt;/tr&gt;</v>
      </c>
    </row>
    <row r="344" spans="1:3" ht="44" customHeight="1" x14ac:dyDescent="0.2">
      <c r="A344" s="26" t="s">
        <v>180</v>
      </c>
      <c r="B344" s="28" t="s">
        <v>477</v>
      </c>
      <c r="C344" t="str">
        <f>"&lt;tr&gt;&lt;td class='table-first-column'&gt;" &amp;A344 &amp; "&lt;/td&gt;&lt;td&gt;" &amp; B344 &amp; "&lt;/td&gt;&lt;/tr&gt;"</f>
        <v>&lt;tr&gt;&lt;td class='table-first-column'&gt;Use:&lt;/td&gt;&lt;td&gt;&lt;span class='formula'&gt;MAX(num1, num2,…)&lt;/span&gt; and replace number with the fields or expressions from which you want to retrieve the highest number.&lt;/td&gt;&lt;/tr&gt;</v>
      </c>
    </row>
    <row r="345" spans="1:3" ht="119" customHeight="1" x14ac:dyDescent="0.2">
      <c r="A345" s="26" t="s">
        <v>181</v>
      </c>
      <c r="B345" s="41" t="s">
        <v>481</v>
      </c>
      <c r="C345" t="str">
        <f>"&lt;tr&gt;&lt;td class='table-first-column'&gt;" &amp;A345 &amp; "&lt;/td&gt;&lt;td&gt;" &amp; B345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46" spans="1:3" x14ac:dyDescent="0.2">
      <c r="C346" s="34" t="s">
        <v>207</v>
      </c>
    </row>
    <row r="347" spans="1:3" x14ac:dyDescent="0.2">
      <c r="C347" s="34"/>
    </row>
    <row r="348" spans="1:3" x14ac:dyDescent="0.2">
      <c r="A348" s="23" t="s">
        <v>478</v>
      </c>
      <c r="B348" s="23" t="str">
        <f>SUBSTITUTE(LOWER(A348), " ", "_")</f>
        <v>min</v>
      </c>
      <c r="C348" t="str">
        <f>"&lt;div class='v-space'&gt;&lt;/div&gt;&lt;div id='" &amp; B348 &amp;"'&gt;&lt;h2&gt;" &amp;A348&amp; "&lt;/h2&gt;&lt;table&gt;&lt;tbody&gt;"</f>
        <v>&lt;div class='v-space'&gt;&lt;/div&gt;&lt;div id='min'&gt;&lt;h2&gt;MIN&lt;/h2&gt;&lt;table&gt;&lt;tbody&gt;</v>
      </c>
    </row>
    <row r="349" spans="1:3" x14ac:dyDescent="0.2">
      <c r="A349" s="26" t="s">
        <v>179</v>
      </c>
      <c r="B349" s="27" t="s">
        <v>479</v>
      </c>
      <c r="C349" t="str">
        <f>"&lt;tr&gt;&lt;td class='table-first-column'&gt;" &amp;A349 &amp; "&lt;/td&gt;&lt;td&gt;" &amp; B349 &amp; "&lt;/td&gt;&lt;/tr&gt;"</f>
        <v>&lt;tr&gt;&lt;td class='table-first-column'&gt;Description:&lt;/td&gt;&lt;td&gt;Returns the lowest number from a list of numbers.&lt;/td&gt;&lt;/tr&gt;</v>
      </c>
    </row>
    <row r="350" spans="1:3" ht="44" customHeight="1" x14ac:dyDescent="0.2">
      <c r="A350" s="26" t="s">
        <v>180</v>
      </c>
      <c r="B350" s="28" t="s">
        <v>509</v>
      </c>
      <c r="C350" t="str">
        <f>"&lt;tr&gt;&lt;td class='table-first-column'&gt;" &amp;A350 &amp; "&lt;/td&gt;&lt;td&gt;" &amp; B350 &amp; "&lt;/td&gt;&lt;/tr&gt;"</f>
        <v>&lt;tr&gt;&lt;td class='table-first-column'&gt;Use:&lt;/td&gt;&lt;td&gt;&lt;span class='formula'&gt;MIN(num1, num2,…)&lt;/span&gt;  and replace number with the fields or expressions from which you want to retrieve the lowest number.&lt;/td&gt;&lt;/tr&gt;</v>
      </c>
    </row>
    <row r="351" spans="1:3" ht="119" customHeight="1" x14ac:dyDescent="0.2">
      <c r="A351" s="26" t="s">
        <v>181</v>
      </c>
      <c r="B351" s="41" t="s">
        <v>480</v>
      </c>
      <c r="C351" t="str">
        <f>"&lt;tr&gt;&lt;td class='table-first-column'&gt;" &amp;A351 &amp; "&lt;/td&gt;&lt;td&gt;" &amp; B351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52" spans="1:3" x14ac:dyDescent="0.2">
      <c r="C352" s="34" t="s">
        <v>207</v>
      </c>
    </row>
    <row r="354" spans="1:3" x14ac:dyDescent="0.2">
      <c r="A354" s="23" t="s">
        <v>128</v>
      </c>
      <c r="B354" s="23" t="str">
        <f>SUBSTITUTE(LOWER(A354), " ", "_")</f>
        <v>not</v>
      </c>
      <c r="C354" t="str">
        <f>"&lt;div class='v-space'&gt;&lt;/div&gt;&lt;div id='" &amp; B354 &amp;"'&gt;&lt;h2&gt;" &amp;A354&amp; "&lt;/h2&gt;&lt;table&gt;&lt;tbody&gt;"</f>
        <v>&lt;div class='v-space'&gt;&lt;/div&gt;&lt;div id='not'&gt;&lt;h2&gt;NOT&lt;/h2&gt;&lt;table&gt;&lt;tbody&gt;</v>
      </c>
    </row>
    <row r="355" spans="1:3" x14ac:dyDescent="0.2">
      <c r="A355" s="26" t="s">
        <v>179</v>
      </c>
      <c r="B355" s="27" t="s">
        <v>129</v>
      </c>
      <c r="C355" t="str">
        <f>"&lt;tr&gt;&lt;td class='table-first-column'&gt;" &amp;A355 &amp; "&lt;/td&gt;&lt;td&gt;" &amp; B355 &amp; "&lt;/td&gt;&lt;/tr&gt;"</f>
        <v>&lt;tr&gt;&lt;td class='table-first-column'&gt;Description:&lt;/td&gt;&lt;td&gt;Returns FALSE for TRUE and TRUE for FALSE.&lt;/td&gt;&lt;/tr&gt;</v>
      </c>
    </row>
    <row r="356" spans="1:3" ht="29" x14ac:dyDescent="0.2">
      <c r="A356" s="26" t="s">
        <v>180</v>
      </c>
      <c r="B356" s="28" t="s">
        <v>221</v>
      </c>
      <c r="C356" t="str">
        <f>"&lt;tr&gt;&lt;td class='table-first-column'&gt;" &amp;A356 &amp; "&lt;/td&gt;&lt;td&gt;" &amp; B356 &amp; "&lt;/td&gt;&lt;/tr&gt;"</f>
        <v>&lt;tr&gt;&lt;td class='table-first-column'&gt;Use:&lt;/td&gt;&lt;td&gt;&lt;span class='formula'&gt;NOT(logical)&lt;/span&gt; and replace &lt;span class='formula'&gt;logical&lt;/span&gt; with the expression that you want evaluated.&lt;/td&gt;&lt;/tr&gt;</v>
      </c>
    </row>
    <row r="357" spans="1:3" ht="47" x14ac:dyDescent="0.2">
      <c r="A357" s="26" t="s">
        <v>181</v>
      </c>
      <c r="B357" s="28" t="s">
        <v>704</v>
      </c>
      <c r="C357" t="str">
        <f>"&lt;tr&gt;&lt;td class='table-first-column'&gt;" &amp;A357 &amp; "&lt;/td&gt;&lt;td&gt;" &amp; B357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358" spans="1:3" x14ac:dyDescent="0.2">
      <c r="C358" s="34" t="s">
        <v>207</v>
      </c>
    </row>
    <row r="360" spans="1:3" x14ac:dyDescent="0.2">
      <c r="A360" s="23" t="s">
        <v>115</v>
      </c>
      <c r="B360" s="23" t="str">
        <f>SUBSTITUTE(LOWER(A360), " ", "_")</f>
        <v>now</v>
      </c>
      <c r="C360" t="str">
        <f>"&lt;div class='v-space'&gt;&lt;/div&gt;&lt;div id='" &amp; B360 &amp;"'&gt;&lt;h2&gt;" &amp;A360&amp; "&lt;/h2&gt;&lt;table&gt;&lt;tbody&gt;"</f>
        <v>&lt;div class='v-space'&gt;&lt;/div&gt;&lt;div id='now'&gt;&lt;h2&gt;NOW&lt;/h2&gt;&lt;table&gt;&lt;tbody&gt;</v>
      </c>
    </row>
    <row r="361" spans="1:3" x14ac:dyDescent="0.2">
      <c r="A361" s="26" t="s">
        <v>179</v>
      </c>
      <c r="B361" s="27" t="s">
        <v>116</v>
      </c>
      <c r="C361" t="str">
        <f>"&lt;tr&gt;&lt;td class='table-first-column'&gt;" &amp;A361 &amp; "&lt;/td&gt;&lt;td&gt;" &amp; B361 &amp; "&lt;/td&gt;&lt;/tr&gt;"</f>
        <v>&lt;tr&gt;&lt;td class='table-first-column'&gt;Description:&lt;/td&gt;&lt;td&gt;Returns a date/time representing the current moment.&lt;/td&gt;&lt;/tr&gt;</v>
      </c>
    </row>
    <row r="362" spans="1:3" x14ac:dyDescent="0.2">
      <c r="A362" s="26" t="s">
        <v>180</v>
      </c>
      <c r="B362" s="28" t="s">
        <v>222</v>
      </c>
      <c r="C362" t="str">
        <f>"&lt;tr&gt;&lt;td class='table-first-column'&gt;" &amp;A362 &amp; "&lt;/td&gt;&lt;td&gt;" &amp; B362 &amp; "&lt;/td&gt;&lt;/tr&gt;"</f>
        <v>&lt;tr&gt;&lt;td class='table-first-column'&gt;Use:&lt;/td&gt;&lt;td&gt;&lt;span class='formula'&gt;NOW()&lt;/span&gt;&lt;/td&gt;&lt;/tr&gt;</v>
      </c>
    </row>
    <row r="363" spans="1:3" ht="60" x14ac:dyDescent="0.2">
      <c r="A363" s="26" t="s">
        <v>181</v>
      </c>
      <c r="B363" s="28" t="s">
        <v>705</v>
      </c>
      <c r="C363" t="str">
        <f>"&lt;tr&gt;&lt;td class='table-first-column'&gt;" &amp;A363 &amp; "&lt;/td&gt;&lt;td&gt;" &amp; B363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364" spans="1:3" ht="56" x14ac:dyDescent="0.2">
      <c r="A364" s="26" t="s">
        <v>202</v>
      </c>
      <c r="B364" s="32" t="s">
        <v>706</v>
      </c>
      <c r="C364" t="str">
        <f>"&lt;tr&gt;&lt;td class='table-first-column'&gt;" &amp;A364 &amp; "&lt;/td&gt;&lt;td&gt;" &amp; B364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365" spans="1:3" x14ac:dyDescent="0.2">
      <c r="B365" s="40"/>
      <c r="C365" s="34" t="s">
        <v>207</v>
      </c>
    </row>
    <row r="366" spans="1:3" ht="20" customHeight="1" x14ac:dyDescent="0.2">
      <c r="B366" s="10"/>
    </row>
    <row r="367" spans="1:3" ht="17" x14ac:dyDescent="0.2">
      <c r="A367" s="26" t="s">
        <v>223</v>
      </c>
      <c r="B367" s="24" t="s">
        <v>177</v>
      </c>
      <c r="C367" t="str">
        <f>"&lt;div class='v-space'&gt;&lt;/div&gt;&lt;div id='" &amp; B367 &amp;"'&gt;&lt;h2&gt;" &amp;A367&amp; "&lt;/h2&gt;&lt;table&gt;&lt;tbody&gt;"</f>
        <v>&lt;div class='v-space'&gt;&lt;/div&gt;&lt;div id='or'&gt;&lt;h2&gt;OR&lt;/h2&gt;&lt;table&gt;&lt;tbody&gt;</v>
      </c>
    </row>
    <row r="368" spans="1:3" ht="51" x14ac:dyDescent="0.2">
      <c r="A368" s="23" t="s">
        <v>179</v>
      </c>
      <c r="B368" s="24" t="s">
        <v>225</v>
      </c>
      <c r="C368" t="str">
        <f>"&lt;tr&gt;&lt;td class='table-first-column'&gt;" &amp;A368 &amp; "&lt;/td&gt;&lt;td&gt;" &amp; B368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69" spans="1:3" ht="34" x14ac:dyDescent="0.2">
      <c r="A369" s="23" t="s">
        <v>180</v>
      </c>
      <c r="B369" s="24" t="s">
        <v>224</v>
      </c>
      <c r="C369" t="str">
        <f>"&lt;tr&gt;&lt;td class='table-first-column'&gt;" &amp;A369 &amp; "&lt;/td&gt;&lt;td&gt;" &amp; B369 &amp; "&lt;/td&gt;&lt;/tr&gt;"</f>
        <v>&lt;tr&gt;&lt;td class='table-first-column'&gt;Use:&lt;/td&gt;&lt;td&gt;&lt;span class='formula'&gt;OR(logical1, logical2...)&lt;/span&gt; and replace any number of logical references with the expressions you want evaluated.&lt;/td&gt;&lt;/tr&gt;</v>
      </c>
    </row>
    <row r="370" spans="1:3" x14ac:dyDescent="0.2">
      <c r="B370" s="10"/>
      <c r="C370" s="34" t="s">
        <v>207</v>
      </c>
    </row>
    <row r="371" spans="1:3" x14ac:dyDescent="0.2">
      <c r="C371" s="34"/>
    </row>
    <row r="372" spans="1:3" x14ac:dyDescent="0.2">
      <c r="A372" s="23" t="s">
        <v>471</v>
      </c>
      <c r="B372" s="23" t="str">
        <f>SUBSTITUTE(LOWER(A372), " ", "_")</f>
        <v>randomize</v>
      </c>
      <c r="C372" t="str">
        <f>"&lt;div class='v-space'&gt;&lt;/div&gt;&lt;div id='" &amp; B372 &amp;"'&gt;&lt;h2&gt;" &amp;A372&amp; "&lt;/h2&gt;&lt;table&gt;&lt;tbody&gt;"</f>
        <v>&lt;div class='v-space'&gt;&lt;/div&gt;&lt;div id='randomize'&gt;&lt;h2&gt;RANDOMIZE&lt;/h2&gt;&lt;table&gt;&lt;tbody&gt;</v>
      </c>
    </row>
    <row r="373" spans="1:3" x14ac:dyDescent="0.2">
      <c r="A373" s="26" t="s">
        <v>179</v>
      </c>
      <c r="B373" s="42" t="s">
        <v>154</v>
      </c>
      <c r="C373" t="str">
        <f>"&lt;tr&gt;&lt;td class='table-first-column'&gt;" &amp;A373 &amp; "&lt;/td&gt;&lt;td&gt;" &amp; B373 &amp; "&lt;/td&gt;&lt;/tr&gt;"</f>
        <v>&lt;tr&gt;&lt;td class='table-first-column'&gt;Description:&lt;/td&gt;&lt;td&gt;Masks the input value randomly based on the data types.&lt;/td&gt;&lt;/tr&gt;</v>
      </c>
    </row>
    <row r="374" spans="1:3" ht="29" x14ac:dyDescent="0.2">
      <c r="A374" s="26" t="s">
        <v>180</v>
      </c>
      <c r="B374" s="28" t="s">
        <v>472</v>
      </c>
      <c r="C374" t="str">
        <f>"&lt;tr&gt;&lt;td class='table-first-column'&gt;" &amp;A374 &amp; "&lt;/td&gt;&lt;td&gt;" &amp; B374 &amp; "&lt;/td&gt;&lt;/tr&gt;"</f>
        <v>&lt;tr&gt;&lt;td class='table-first-column'&gt;Use:&lt;/td&gt;&lt;td&gt;&lt;span class='formula'&gt;RANDOMIZE(text/number/date/boolean)&lt;/span&gt; and replace the value of the expression randomly.&lt;/td&gt;&lt;/tr&gt;</v>
      </c>
    </row>
    <row r="375" spans="1:3" ht="248" x14ac:dyDescent="0.2">
      <c r="A375" s="26" t="s">
        <v>181</v>
      </c>
      <c r="B375" s="28" t="s">
        <v>474</v>
      </c>
      <c r="C375" t="str">
        <f>"&lt;tr&gt;&lt;td class='table-first-column'&gt;" &amp;A375 &amp; "&lt;/td&gt;&lt;td&gt;" &amp; B375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376" spans="1:3" ht="63" customHeight="1" x14ac:dyDescent="0.2">
      <c r="A376" s="26" t="s">
        <v>219</v>
      </c>
      <c r="B376" s="32" t="s">
        <v>473</v>
      </c>
      <c r="C376" t="str">
        <f>"&lt;tr&gt;&lt;td class='table-first-column'&gt;" &amp;A376 &amp; "&lt;/td&gt;&lt;td&gt;" &amp; B376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377" spans="1:3" x14ac:dyDescent="0.2">
      <c r="C377" s="34" t="s">
        <v>207</v>
      </c>
    </row>
    <row r="378" spans="1:3" x14ac:dyDescent="0.2">
      <c r="C378" s="34"/>
    </row>
    <row r="379" spans="1:3" x14ac:dyDescent="0.2">
      <c r="A379" s="23" t="s">
        <v>774</v>
      </c>
      <c r="B379" s="23" t="str">
        <f>SUBSTITUTE(LOWER(A379), " ", "_")</f>
        <v>replace</v>
      </c>
      <c r="C379" t="str">
        <f>"&lt;div class='v-space'&gt;&lt;/div&gt;&lt;div id='" &amp; B379 &amp;"'&gt;&lt;h2&gt;" &amp;A379&amp; "&lt;/h2&gt;&lt;table&gt;&lt;tbody&gt;"</f>
        <v>&lt;div class='v-space'&gt;&lt;/div&gt;&lt;div id='replace'&gt;&lt;h2&gt;REPLACE&lt;/h2&gt;&lt;table&gt;&lt;tbody&gt;</v>
      </c>
    </row>
    <row r="380" spans="1:3" x14ac:dyDescent="0.2">
      <c r="A380" s="26" t="s">
        <v>179</v>
      </c>
      <c r="B380" s="27" t="s">
        <v>143</v>
      </c>
      <c r="C380" t="str">
        <f>"&lt;tr&gt;&lt;td class='table-first-column'&gt;" &amp;A380 &amp; "&lt;/td&gt;&lt;td&gt;" &amp; B380 &amp; "&lt;/td&gt;&lt;/tr&gt;"</f>
        <v>&lt;tr&gt;&lt;td class='table-first-column'&gt;Description:&lt;/td&gt;&lt;td&gt;Substitutes new text for old text in a text string.&lt;/td&gt;&lt;/tr&gt;</v>
      </c>
    </row>
    <row r="381" spans="1:3" ht="71" x14ac:dyDescent="0.2">
      <c r="A381" s="26" t="s">
        <v>180</v>
      </c>
      <c r="B381" s="28" t="s">
        <v>772</v>
      </c>
      <c r="C381" t="str">
        <f>"&lt;tr&gt;&lt;td class='table-first-column'&gt;" &amp;A381 &amp; "&lt;/td&gt;&lt;td&gt;" &amp; B381 &amp; "&lt;/td&gt;&lt;/tr&gt;"</f>
        <v>&lt;tr&gt;&lt;td class='table-first-column'&gt;Use:&lt;/td&gt;&lt;td&gt;&lt;span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382" spans="1:3" ht="104" x14ac:dyDescent="0.2">
      <c r="A382" s="26" t="s">
        <v>181</v>
      </c>
      <c r="B382" s="28" t="s">
        <v>773</v>
      </c>
      <c r="C382" t="str">
        <f>"&lt;tr&gt;&lt;td class='table-first-column'&gt;" &amp;A382 &amp; "&lt;/td&gt;&lt;td&gt;" &amp; B382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383" spans="1:3" ht="42" x14ac:dyDescent="0.2">
      <c r="A383" s="26" t="s">
        <v>202</v>
      </c>
      <c r="B383" s="32" t="s">
        <v>239</v>
      </c>
      <c r="C383" t="str">
        <f>"&lt;tr&gt;&lt;td class='table-first-column'&gt;" &amp;A383 &amp; "&lt;/td&gt;&lt;td&gt;" &amp; B383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384" spans="1:3" x14ac:dyDescent="0.2">
      <c r="C384" s="34" t="s">
        <v>207</v>
      </c>
    </row>
    <row r="386" spans="1:3" x14ac:dyDescent="0.2">
      <c r="C386" s="34"/>
    </row>
    <row r="388" spans="1:3" x14ac:dyDescent="0.2">
      <c r="B388" s="10"/>
    </row>
    <row r="389" spans="1:3" x14ac:dyDescent="0.2">
      <c r="A389" s="25" t="s">
        <v>140</v>
      </c>
      <c r="B389" s="23" t="str">
        <f>SUBSTITUTE(LOWER(A389), " ", "_")</f>
        <v>right</v>
      </c>
      <c r="C389" t="str">
        <f>"&lt;div class='v-space'&gt;&lt;/div&gt;&lt;div id='" &amp; B389 &amp;"'&gt;&lt;h2&gt;" &amp;A389&amp; "&lt;/h2&gt;&lt;table&gt;&lt;tbody&gt;"</f>
        <v>&lt;div class='v-space'&gt;&lt;/div&gt;&lt;div id='right'&gt;&lt;h2&gt;RIGHT&lt;/h2&gt;&lt;table&gt;&lt;tbody&gt;</v>
      </c>
    </row>
    <row r="390" spans="1:3" x14ac:dyDescent="0.2">
      <c r="A390" s="26" t="s">
        <v>179</v>
      </c>
      <c r="B390" s="27" t="s">
        <v>141</v>
      </c>
      <c r="C390" t="str">
        <f>"&lt;tr&gt;&lt;td class='table-first-column'&gt;" &amp;A390 &amp; "&lt;/td&gt;&lt;td&gt;" &amp; B390 &amp; "&lt;/td&gt;&lt;/tr&gt;"</f>
        <v>&lt;tr&gt;&lt;td class='table-first-column'&gt;Description:&lt;/td&gt;&lt;td&gt;Returns the specified number of characters from the end of a text string.&lt;/td&gt;&lt;/tr&gt;</v>
      </c>
    </row>
    <row r="391" spans="1:3" ht="43" x14ac:dyDescent="0.2">
      <c r="A391" s="26" t="s">
        <v>180</v>
      </c>
      <c r="B391" s="28" t="s">
        <v>227</v>
      </c>
      <c r="C391" t="str">
        <f>"&lt;tr&gt;&lt;td class='table-first-column'&gt;" &amp;A391 &amp; "&lt;/td&gt;&lt;td&gt;" &amp; B391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392" spans="1:3" ht="45" x14ac:dyDescent="0.2">
      <c r="A392" s="26" t="s">
        <v>181</v>
      </c>
      <c r="B392" s="28" t="s">
        <v>226</v>
      </c>
      <c r="C392" t="str">
        <f>"&lt;tr&gt;&lt;td class='table-first-column'&gt;" &amp;A392 &amp; "&lt;/td&gt;&lt;td&gt;" &amp; B392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393" spans="1:3" ht="28" x14ac:dyDescent="0.2">
      <c r="A393" s="26" t="s">
        <v>202</v>
      </c>
      <c r="B393" s="32" t="s">
        <v>228</v>
      </c>
      <c r="C393" t="str">
        <f>"&lt;tr&gt;&lt;td class='table-first-column'&gt;" &amp;A393 &amp; "&lt;/td&gt;&lt;td&gt;" &amp; B393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394" spans="1:3" x14ac:dyDescent="0.2">
      <c r="C394" s="34" t="s">
        <v>207</v>
      </c>
    </row>
    <row r="396" spans="1:3" x14ac:dyDescent="0.2">
      <c r="A396" s="23" t="s">
        <v>165</v>
      </c>
      <c r="B396" s="23" t="str">
        <f>SUBSTITUTE(LOWER(A396), " ", "_")</f>
        <v>round</v>
      </c>
      <c r="C396" t="str">
        <f>"&lt;div class='v-space'&gt;&lt;/div&gt;&lt;div id='" &amp; B396 &amp;"'&gt;&lt;h2&gt;" &amp;A396&amp; "&lt;/h2&gt;&lt;table&gt;&lt;tbody&gt;"</f>
        <v>&lt;div class='v-space'&gt;&lt;/div&gt;&lt;div id='round'&gt;&lt;h2&gt;ROUND&lt;/h2&gt;&lt;table&gt;&lt;tbody&gt;</v>
      </c>
    </row>
    <row r="397" spans="1:3" ht="28" x14ac:dyDescent="0.2">
      <c r="A397" s="43" t="s">
        <v>179</v>
      </c>
      <c r="B397" s="42" t="s">
        <v>230</v>
      </c>
      <c r="C397" t="str">
        <f>"&lt;tr&gt;&lt;td class='table-first-column'&gt;" &amp;A397 &amp; "&lt;/td&gt;&lt;td&gt;" &amp; B397 &amp; "&lt;/td&gt;&lt;/tr&gt;"</f>
        <v>&lt;tr&gt;&lt;td class='table-first-column'&gt;Description:&lt;/td&gt;&lt;td&gt;Returns the nearest number to a number you specify, constraining the new number by a specified number of digits.&lt;/td&gt;&lt;/tr&gt;</v>
      </c>
    </row>
    <row r="398" spans="1:3" ht="43" x14ac:dyDescent="0.2">
      <c r="A398" s="43" t="s">
        <v>180</v>
      </c>
      <c r="B398" s="28" t="s">
        <v>231</v>
      </c>
      <c r="C398" t="str">
        <f>"&lt;tr&gt;&lt;td class='table-first-column'&gt;" &amp;A398 &amp; "&lt;/td&gt;&lt;td&gt;" &amp; B398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399" spans="1:3" ht="54" customHeight="1" x14ac:dyDescent="0.2">
      <c r="A399" s="43" t="s">
        <v>181</v>
      </c>
      <c r="B399" s="28" t="s">
        <v>234</v>
      </c>
      <c r="C399" t="str">
        <f>"&lt;tr&gt;&lt;td class='table-first-column'&gt;" &amp;A399 &amp; "&lt;/td&gt;&lt;td&gt;" &amp; B399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00" spans="1:3" ht="98" x14ac:dyDescent="0.2">
      <c r="A400" s="43" t="s">
        <v>202</v>
      </c>
      <c r="B400" s="44" t="s">
        <v>235</v>
      </c>
      <c r="C400" t="str">
        <f>"&lt;tr&gt;&lt;td class='table-first-column'&gt;" &amp;A400 &amp; "&lt;/td&gt;&lt;td&gt;" &amp; B400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01" spans="1:3" x14ac:dyDescent="0.2">
      <c r="C401" s="34" t="s">
        <v>207</v>
      </c>
    </row>
    <row r="403" spans="1:3" x14ac:dyDescent="0.2">
      <c r="A403" s="23" t="s">
        <v>152</v>
      </c>
      <c r="B403" s="23" t="str">
        <f>SUBSTITUTE(LOWER(A403), " ", "_")</f>
        <v>scramble</v>
      </c>
      <c r="C403" t="str">
        <f>"&lt;div class='v-space'&gt;&lt;/div&gt;&lt;div id='" &amp; B403 &amp;"'&gt;&lt;h2&gt;" &amp;A403&amp; "&lt;/h2&gt;&lt;table&gt;&lt;tbody&gt;"</f>
        <v>&lt;div class='v-space'&gt;&lt;/div&gt;&lt;div id='scramble'&gt;&lt;h2&gt;SCRAMBLE&lt;/h2&gt;&lt;table&gt;&lt;tbody&gt;</v>
      </c>
    </row>
    <row r="404" spans="1:3" x14ac:dyDescent="0.2">
      <c r="A404" s="26" t="s">
        <v>179</v>
      </c>
      <c r="B404" s="42" t="s">
        <v>236</v>
      </c>
      <c r="C404" t="str">
        <f>"&lt;tr&gt;&lt;td class='table-first-column'&gt;" &amp;A404 &amp; "&lt;/td&gt;&lt;td&gt;" &amp; B404 &amp; "&lt;/td&gt;&lt;/tr&gt;"</f>
        <v>&lt;tr&gt;&lt;td class='table-first-column'&gt;Description:&lt;/td&gt;&lt;td&gt;Returns the field value from a random record within the retrieved source data.&lt;/td&gt;&lt;/tr&gt;</v>
      </c>
    </row>
    <row r="405" spans="1:3" ht="46" x14ac:dyDescent="0.2">
      <c r="A405" s="26" t="s">
        <v>180</v>
      </c>
      <c r="B405" s="28" t="s">
        <v>482</v>
      </c>
      <c r="C405" t="str">
        <f>"&lt;tr&gt;&lt;td class='table-first-column'&gt;" &amp;A405 &amp; "&lt;/td&gt;&lt;td&gt;" &amp; B405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406" spans="1:3" ht="29" x14ac:dyDescent="0.2">
      <c r="A406" s="26" t="s">
        <v>181</v>
      </c>
      <c r="B406" s="28" t="s">
        <v>237</v>
      </c>
      <c r="C406" t="str">
        <f>"&lt;tr&gt;&lt;td class='table-first-column'&gt;" &amp;A406 &amp; "&lt;/td&gt;&lt;td&gt;" &amp; B406 &amp; "&lt;/td&gt;&lt;/tr&gt;"</f>
        <v>&lt;tr&gt;&lt;td class='table-first-column'&gt;Example:&lt;/td&gt;&lt;td&gt;&lt;span class='formula'&gt;SCRAMBLE(firstName)&lt;/span&gt;returns one of the source records’ firstName randomly. &lt;/td&gt;&lt;/tr&gt;</v>
      </c>
    </row>
    <row r="407" spans="1:3" ht="76" customHeight="1" x14ac:dyDescent="0.2">
      <c r="A407" s="26" t="s">
        <v>202</v>
      </c>
      <c r="B407" s="32" t="s">
        <v>238</v>
      </c>
      <c r="C407" t="str">
        <f>"&lt;tr&gt;&lt;td class='table-first-column'&gt;" &amp;A407 &amp; "&lt;/td&gt;&lt;td&gt;" &amp; B407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408" spans="1:3" x14ac:dyDescent="0.2">
      <c r="C408" s="34" t="s">
        <v>207</v>
      </c>
    </row>
    <row r="410" spans="1:3" x14ac:dyDescent="0.2">
      <c r="A410" s="23" t="s">
        <v>775</v>
      </c>
      <c r="B410" s="23" t="str">
        <f>SUBSTITUTE(LOWER(A410), " ", "_")</f>
        <v>starts_with</v>
      </c>
      <c r="C410" t="str">
        <f>"&lt;div class='v-space'&gt;&lt;/div&gt;&lt;div id='" &amp; B410 &amp;"'&gt;&lt;h2&gt;" &amp;A410&amp; "&lt;/h2&gt;&lt;table&gt;&lt;tbody&gt;"</f>
        <v>&lt;div class='v-space'&gt;&lt;/div&gt;&lt;div id='starts_with'&gt;&lt;h2&gt;STARTS_WITH&lt;/h2&gt;&lt;table&gt;&lt;tbody&gt;</v>
      </c>
    </row>
    <row r="411" spans="1:3" x14ac:dyDescent="0.2">
      <c r="A411" s="26" t="s">
        <v>179</v>
      </c>
      <c r="B411" s="27" t="s">
        <v>131</v>
      </c>
      <c r="C411" t="str">
        <f>"&lt;tr&gt;&lt;td class='table-first-column'&gt;" &amp;A411 &amp; "&lt;/td&gt;&lt;td&gt;" &amp; B411 &amp; "&lt;/td&gt;&lt;/tr&gt;"</f>
        <v>&lt;tr&gt;&lt;td class='table-first-column'&gt;Description:&lt;/td&gt;&lt;td&gt;Determines if text begins with specific characters and returns TRUE if it does. Returns FALSE if it doesn't.&lt;/td&gt;&lt;/tr&gt;</v>
      </c>
    </row>
    <row r="412" spans="1:3" ht="45" x14ac:dyDescent="0.2">
      <c r="A412" s="26" t="s">
        <v>180</v>
      </c>
      <c r="B412" s="28" t="s">
        <v>779</v>
      </c>
      <c r="C412" t="str">
        <f>"&lt;tr&gt;&lt;td class='table-first-column'&gt;" &amp;A412 &amp; "&lt;/td&gt;&lt;td&gt;" &amp; B412 &amp; "&lt;/td&gt;&lt;/tr&gt;"</f>
        <v>&lt;tr&gt;&lt;td class='table-first-column'&gt;Use:&lt;/td&gt;&lt;td&gt;&lt;span class='formula'&gt;STARTS_WITH(string, compare_string)&lt;/span&gt; and replace text, compare_text with the characters or fields you want to compare.&lt;/td&gt;&lt;/tr&gt;</v>
      </c>
    </row>
    <row r="413" spans="1:3" ht="75" x14ac:dyDescent="0.2">
      <c r="A413" s="26" t="s">
        <v>181</v>
      </c>
      <c r="B413" s="28" t="s">
        <v>776</v>
      </c>
      <c r="C413" t="str">
        <f>"&lt;tr&gt;&lt;td class='table-first-column'&gt;" &amp;A413 &amp; "&lt;/td&gt;&lt;td&gt;" &amp; B413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414" spans="1:3" x14ac:dyDescent="0.2">
      <c r="C414" s="34" t="s">
        <v>207</v>
      </c>
    </row>
    <row r="415" spans="1:3" x14ac:dyDescent="0.2">
      <c r="C415" s="34"/>
    </row>
    <row r="416" spans="1:3" x14ac:dyDescent="0.2">
      <c r="A416" s="23" t="s">
        <v>788</v>
      </c>
      <c r="B416" s="23" t="str">
        <f>SUBSTITUTE(LOWER(A416), " ", "_")</f>
        <v>substring</v>
      </c>
      <c r="C416" t="str">
        <f>"&lt;div class='v-space'&gt;&lt;/div&gt;&lt;div id='" &amp; B416 &amp;"'&gt;&lt;h2&gt;" &amp;A416&amp; "&lt;/h2&gt;&lt;table&gt;&lt;tbody&gt;"</f>
        <v>&lt;div class='v-space'&gt;&lt;/div&gt;&lt;div id='substring'&gt;&lt;h2&gt;SUBSTRING&lt;/h2&gt;&lt;table&gt;&lt;tbody&gt;</v>
      </c>
    </row>
    <row r="417" spans="1:3" ht="42" x14ac:dyDescent="0.2">
      <c r="A417" s="26" t="s">
        <v>179</v>
      </c>
      <c r="B417" s="27" t="s">
        <v>794</v>
      </c>
      <c r="C417" t="str">
        <f>"&lt;tr&gt;&lt;td class='table-first-column'&gt;" &amp;A417 &amp; "&lt;/td&gt;&lt;td&gt;" &amp; B417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18" spans="1:3" ht="87" customHeight="1" x14ac:dyDescent="0.2">
      <c r="A418" s="26" t="s">
        <v>180</v>
      </c>
      <c r="B418" s="28" t="s">
        <v>795</v>
      </c>
      <c r="C418" t="str">
        <f>"&lt;tr&gt;&lt;td class='table-first-column'&gt;" &amp;A418 &amp; "&lt;/td&gt;&lt;td&gt;" &amp; B418 &amp; "&lt;/td&gt;&lt;/tr&gt;"</f>
        <v>&lt;tr&gt;&lt;td class='table-first-column'&gt;Use:&lt;/td&gt;&lt;td&gt;&lt;span class='formula'&gt;SUBSTRING(string, start_index, end_index)&lt;/span&gt;&lt;/td&gt;&lt;/tr&gt;</v>
      </c>
    </row>
    <row r="419" spans="1:3" x14ac:dyDescent="0.2">
      <c r="C419" s="34" t="s">
        <v>207</v>
      </c>
    </row>
    <row r="420" spans="1:3" x14ac:dyDescent="0.2">
      <c r="C420" s="34"/>
    </row>
    <row r="421" spans="1:3" x14ac:dyDescent="0.2">
      <c r="A421" s="23" t="s">
        <v>789</v>
      </c>
      <c r="B421" s="23" t="str">
        <f>SUBSTITUTE(LOWER(A421), " ", "_")</f>
        <v>substring_after</v>
      </c>
      <c r="C421" t="str">
        <f>"&lt;div class='v-space'&gt;&lt;/div&gt;&lt;div id='" &amp; B421 &amp;"'&gt;&lt;h2&gt;" &amp;A421&amp; "&lt;/h2&gt;&lt;table&gt;&lt;tbody&gt;"</f>
        <v>&lt;div class='v-space'&gt;&lt;/div&gt;&lt;div id='substring_after'&gt;&lt;h2&gt;SUBSTRING_AFTER&lt;/h2&gt;&lt;table&gt;&lt;tbody&gt;</v>
      </c>
    </row>
    <row r="422" spans="1:3" ht="28" x14ac:dyDescent="0.2">
      <c r="A422" s="26" t="s">
        <v>179</v>
      </c>
      <c r="B422" s="27" t="s">
        <v>796</v>
      </c>
      <c r="C422" t="str">
        <f>"&lt;tr&gt;&lt;td class='table-first-column'&gt;" &amp;A422 &amp; "&lt;/td&gt;&lt;td&gt;" &amp; B422 &amp; "&lt;/td&gt;&lt;/tr&gt;"</f>
        <v>&lt;tr&gt;&lt;td class='table-first-column'&gt;Description:&lt;/td&gt;&lt;td&gt;Returns the substring that occurs after the first occurrence of the specified separator. It is equal to the Apex: &lt;span class='formula'&gt;String.substringAfter(separator)&lt;/span&gt;&lt;/td&gt;&lt;/tr&gt;</v>
      </c>
    </row>
    <row r="423" spans="1:3" ht="87" customHeight="1" x14ac:dyDescent="0.2">
      <c r="A423" s="26" t="s">
        <v>180</v>
      </c>
      <c r="B423" s="28" t="s">
        <v>797</v>
      </c>
      <c r="C423" t="str">
        <f>"&lt;tr&gt;&lt;td class='table-first-column'&gt;" &amp;A423 &amp; "&lt;/td&gt;&lt;td&gt;" &amp; B423 &amp; "&lt;/td&gt;&lt;/tr&gt;"</f>
        <v>&lt;tr&gt;&lt;td class='table-first-column'&gt;Use:&lt;/td&gt;&lt;td&gt;&lt;span class='formula'&gt;SUBSTRING_AFTER(string, seprator)&lt;/span&gt;&lt;/td&gt;&lt;/tr&gt;</v>
      </c>
    </row>
    <row r="424" spans="1:3" x14ac:dyDescent="0.2">
      <c r="C424" s="34" t="s">
        <v>207</v>
      </c>
    </row>
    <row r="425" spans="1:3" x14ac:dyDescent="0.2">
      <c r="C425" s="34"/>
    </row>
    <row r="426" spans="1:3" x14ac:dyDescent="0.2">
      <c r="A426" s="23" t="s">
        <v>790</v>
      </c>
      <c r="B426" s="23" t="str">
        <f>SUBSTITUTE(LOWER(A426), " ", "_")</f>
        <v>substring_after_last</v>
      </c>
      <c r="C426" t="str">
        <f>"&lt;div class='v-space'&gt;&lt;/div&gt;&lt;div id='" &amp; B426 &amp;"'&gt;&lt;h2&gt;" &amp;A426&amp; "&lt;/h2&gt;&lt;table&gt;&lt;tbody&gt;"</f>
        <v>&lt;div class='v-space'&gt;&lt;/div&gt;&lt;div id='substring_after_last'&gt;&lt;h2&gt;SUBSTRING_AFTER_LAST&lt;/h2&gt;&lt;table&gt;&lt;tbody&gt;</v>
      </c>
    </row>
    <row r="427" spans="1:3" ht="28" x14ac:dyDescent="0.2">
      <c r="A427" s="26" t="s">
        <v>179</v>
      </c>
      <c r="B427" s="27" t="s">
        <v>798</v>
      </c>
      <c r="C427" t="str">
        <f>"&lt;tr&gt;&lt;td class='table-first-column'&gt;" &amp;A427 &amp; "&lt;/td&gt;&lt;td&gt;" &amp; B427 &amp; "&lt;/td&gt;&lt;/tr&gt;"</f>
        <v>&lt;tr&gt;&lt;td class='table-first-column'&gt;Description:&lt;/td&gt;&lt;td&gt;Returns the substring that occurs after the last occurrence of the specified separator. It is equal to the Apex: &lt;span class='formula'&gt;String.substringAfterLast(separator)&lt;/span&gt;&lt;/td&gt;&lt;/tr&gt;</v>
      </c>
    </row>
    <row r="428" spans="1:3" ht="87" customHeight="1" x14ac:dyDescent="0.2">
      <c r="A428" s="26" t="s">
        <v>180</v>
      </c>
      <c r="B428" s="28" t="s">
        <v>799</v>
      </c>
      <c r="C428" t="str">
        <f>"&lt;tr&gt;&lt;td class='table-first-column'&gt;" &amp;A428 &amp; "&lt;/td&gt;&lt;td&gt;" &amp; B428 &amp; "&lt;/td&gt;&lt;/tr&gt;"</f>
        <v>&lt;tr&gt;&lt;td class='table-first-column'&gt;Use:&lt;/td&gt;&lt;td&gt;&lt;span class='formula'&gt;SUBSTRING_AFTER_LAST(string, seprator)&lt;/span&gt;&lt;/td&gt;&lt;/tr&gt;</v>
      </c>
    </row>
    <row r="429" spans="1:3" x14ac:dyDescent="0.2">
      <c r="C429" s="34" t="s">
        <v>207</v>
      </c>
    </row>
    <row r="430" spans="1:3" x14ac:dyDescent="0.2">
      <c r="C430" s="34"/>
    </row>
    <row r="431" spans="1:3" x14ac:dyDescent="0.2">
      <c r="A431" s="23" t="s">
        <v>791</v>
      </c>
      <c r="B431" s="23" t="str">
        <f>SUBSTITUTE(LOWER(A431), " ", "_")</f>
        <v>substring_before</v>
      </c>
      <c r="C431" t="str">
        <f>"&lt;div class='v-space'&gt;&lt;/div&gt;&lt;div id='" &amp; B431 &amp;"'&gt;&lt;h2&gt;" &amp;A431&amp; "&lt;/h2&gt;&lt;table&gt;&lt;tbody&gt;"</f>
        <v>&lt;div class='v-space'&gt;&lt;/div&gt;&lt;div id='substring_before'&gt;&lt;h2&gt;SUBSTRING_BEFORE&lt;/h2&gt;&lt;table&gt;&lt;tbody&gt;</v>
      </c>
    </row>
    <row r="432" spans="1:3" ht="28" x14ac:dyDescent="0.2">
      <c r="A432" s="26" t="s">
        <v>179</v>
      </c>
      <c r="B432" s="27" t="s">
        <v>803</v>
      </c>
      <c r="C432" t="str">
        <f>"&lt;tr&gt;&lt;td class='table-first-column'&gt;" &amp;A432 &amp; "&lt;/td&gt;&lt;td&gt;" &amp; B432 &amp; "&lt;/td&gt;&lt;/tr&gt;"</f>
        <v>&lt;tr&gt;&lt;td class='table-first-column'&gt;Description:&lt;/td&gt;&lt;td&gt;Returns the substring that occurs before the first occurrence of the specified separator. It is equal to the Apex: &lt;span class='formula'&gt;String.substringBefore(separator)&lt;/span&gt;&lt;/td&gt;&lt;/tr&gt;</v>
      </c>
    </row>
    <row r="433" spans="1:3" ht="87" customHeight="1" x14ac:dyDescent="0.2">
      <c r="A433" s="26" t="s">
        <v>180</v>
      </c>
      <c r="B433" s="28" t="s">
        <v>800</v>
      </c>
      <c r="C433" t="str">
        <f>"&lt;tr&gt;&lt;td class='table-first-column'&gt;" &amp;A433 &amp; "&lt;/td&gt;&lt;td&gt;" &amp; B433 &amp; "&lt;/td&gt;&lt;/tr&gt;"</f>
        <v>&lt;tr&gt;&lt;td class='table-first-column'&gt;Use:&lt;/td&gt;&lt;td&gt;&lt;span class='formula'&gt;SUBSTRING_BEFORE(string, seprator)&lt;/span&gt;&lt;/td&gt;&lt;/tr&gt;</v>
      </c>
    </row>
    <row r="434" spans="1:3" x14ac:dyDescent="0.2">
      <c r="C434" s="34" t="s">
        <v>207</v>
      </c>
    </row>
    <row r="435" spans="1:3" x14ac:dyDescent="0.2">
      <c r="C435" s="34"/>
    </row>
    <row r="436" spans="1:3" x14ac:dyDescent="0.2">
      <c r="A436" s="23" t="s">
        <v>792</v>
      </c>
      <c r="B436" s="23" t="str">
        <f>SUBSTITUTE(LOWER(A436), " ", "_")</f>
        <v>substring_before_last</v>
      </c>
      <c r="C436" t="str">
        <f>"&lt;div class='v-space'&gt;&lt;/div&gt;&lt;div id='" &amp; B436 &amp;"'&gt;&lt;h2&gt;" &amp;A436&amp; "&lt;/h2&gt;&lt;table&gt;&lt;tbody&gt;"</f>
        <v>&lt;div class='v-space'&gt;&lt;/div&gt;&lt;div id='substring_before_last'&gt;&lt;h2&gt;SUBSTRING_BEFORE_LAST&lt;/h2&gt;&lt;table&gt;&lt;tbody&gt;</v>
      </c>
    </row>
    <row r="437" spans="1:3" ht="28" x14ac:dyDescent="0.2">
      <c r="A437" s="26" t="s">
        <v>179</v>
      </c>
      <c r="B437" s="27" t="s">
        <v>802</v>
      </c>
      <c r="C437" t="str">
        <f>"&lt;tr&gt;&lt;td class='table-first-column'&gt;" &amp;A437 &amp; "&lt;/td&gt;&lt;td&gt;" &amp; B437 &amp; "&lt;/td&gt;&lt;/tr&gt;"</f>
        <v>&lt;tr&gt;&lt;td class='table-first-column'&gt;Description:&lt;/td&gt;&lt;td&gt;Returns the substring that occurs before the last occurrence of the specified separator. It is equal to the Apex: &lt;span class='formula'&gt;String.substringBeforeLast(separator)&lt;/span&gt;&lt;/td&gt;&lt;/tr&gt;</v>
      </c>
    </row>
    <row r="438" spans="1:3" ht="87" customHeight="1" x14ac:dyDescent="0.2">
      <c r="A438" s="26" t="s">
        <v>180</v>
      </c>
      <c r="B438" s="28" t="s">
        <v>801</v>
      </c>
      <c r="C438" t="str">
        <f>"&lt;tr&gt;&lt;td class='table-first-column'&gt;" &amp;A438 &amp; "&lt;/td&gt;&lt;td&gt;" &amp; B438 &amp; "&lt;/td&gt;&lt;/tr&gt;"</f>
        <v>&lt;tr&gt;&lt;td class='table-first-column'&gt;Use:&lt;/td&gt;&lt;td&gt;&lt;span class='formula'&gt;SUBSTRING_BEFORE_LAST(string, seprator)&lt;/span&gt;&lt;/td&gt;&lt;/tr&gt;</v>
      </c>
    </row>
    <row r="439" spans="1:3" x14ac:dyDescent="0.2">
      <c r="C439" s="34" t="s">
        <v>207</v>
      </c>
    </row>
    <row r="440" spans="1:3" x14ac:dyDescent="0.2">
      <c r="C440" s="34"/>
    </row>
    <row r="441" spans="1:3" x14ac:dyDescent="0.2">
      <c r="C441" s="34"/>
    </row>
    <row r="442" spans="1:3" x14ac:dyDescent="0.2">
      <c r="A442" s="23" t="s">
        <v>793</v>
      </c>
      <c r="B442" s="23" t="str">
        <f>SUBSTITUTE(LOWER(A442), " ", "_")</f>
        <v>substring_between</v>
      </c>
      <c r="C442" t="str">
        <f>"&lt;div class='v-space'&gt;&lt;/div&gt;&lt;div id='" &amp; B442 &amp;"'&gt;&lt;h2&gt;" &amp;A442&amp; "&lt;/h2&gt;&lt;table&gt;&lt;tbody&gt;"</f>
        <v>&lt;div class='v-space'&gt;&lt;/div&gt;&lt;div id='substring_between'&gt;&lt;h2&gt;SUBSTRING_BETWEEN&lt;/h2&gt;&lt;table&gt;&lt;tbody&gt;</v>
      </c>
    </row>
    <row r="443" spans="1:3" ht="28" x14ac:dyDescent="0.2">
      <c r="A443" s="26" t="s">
        <v>179</v>
      </c>
      <c r="B443" s="27" t="s">
        <v>804</v>
      </c>
      <c r="C443" t="str">
        <f>"&lt;tr&gt;&lt;td class='table-first-column'&gt;" &amp;A443 &amp; "&lt;/td&gt;&lt;td&gt;" &amp; B443 &amp; "&lt;/td&gt;&lt;/tr&gt;"</f>
        <v>&lt;tr&gt;&lt;td class='table-first-column'&gt;Description:&lt;/td&gt;&lt;td&gt;Returns the substring that occurs between the two specified Strings. It is equal to the Apex: &lt;span class='formula'&gt;String.substringBetween(open, close)&lt;/span&gt;&lt;/td&gt;&lt;/tr&gt;</v>
      </c>
    </row>
    <row r="444" spans="1:3" ht="87" customHeight="1" x14ac:dyDescent="0.2">
      <c r="A444" s="26" t="s">
        <v>180</v>
      </c>
      <c r="B444" s="28" t="s">
        <v>805</v>
      </c>
      <c r="C444" t="str">
        <f>"&lt;tr&gt;&lt;td class='table-first-column'&gt;" &amp;A444 &amp; "&lt;/td&gt;&lt;td&gt;" &amp; B444 &amp; "&lt;/td&gt;&lt;/tr&gt;"</f>
        <v>&lt;tr&gt;&lt;td class='table-first-column'&gt;Use:&lt;/td&gt;&lt;td&gt;&lt;span class='formula'&gt;SUBSTRING_BETWEEN(string, open, close)&lt;/span&gt;&lt;/td&gt;&lt;/tr&gt;</v>
      </c>
    </row>
    <row r="445" spans="1:3" x14ac:dyDescent="0.2">
      <c r="C445" s="34" t="s">
        <v>207</v>
      </c>
    </row>
    <row r="446" spans="1:3" x14ac:dyDescent="0.2">
      <c r="C446" s="34"/>
    </row>
    <row r="448" spans="1:3" x14ac:dyDescent="0.2">
      <c r="A448" s="23" t="s">
        <v>713</v>
      </c>
      <c r="B448" s="23" t="str">
        <f>SUBSTITUTE(LOWER(A448), " ", "_")</f>
        <v>to_blob</v>
      </c>
      <c r="C448" t="str">
        <f>"&lt;div class='v-space'&gt;&lt;/div&gt;&lt;div id='" &amp; B448 &amp;"'&gt;&lt;h2&gt;" &amp;A448&amp; "&lt;/h2&gt;&lt;table&gt;&lt;tbody&gt;"</f>
        <v>&lt;div class='v-space'&gt;&lt;/div&gt;&lt;div id='to_blob'&gt;&lt;h2&gt;TO_BLOB&lt;/h2&gt;&lt;table&gt;&lt;tbody&gt;</v>
      </c>
    </row>
    <row r="449" spans="1:3" ht="28" x14ac:dyDescent="0.2">
      <c r="A449" s="26" t="s">
        <v>179</v>
      </c>
      <c r="B449" s="27" t="s">
        <v>676</v>
      </c>
      <c r="C449" t="str">
        <f>"&lt;tr&gt;&lt;td class='table-first-column'&gt;" &amp;A449 &amp; "&lt;/td&gt;&lt;td&gt;" &amp; B449 &amp; "&lt;/td&gt;&lt;/tr&gt;"</f>
        <v>&lt;tr&gt;&lt;td class='table-first-column'&gt;Description:&lt;/td&gt;&lt;td&gt;Convert a String value to the Apex Blob type. It is equal to the Apex: &lt;span class='formula'&gt;Blob.valueOf()&lt;/span&gt;&lt;/td&gt;&lt;/tr&gt;</v>
      </c>
    </row>
    <row r="450" spans="1:3" ht="87" customHeight="1" x14ac:dyDescent="0.2">
      <c r="A450" s="26" t="s">
        <v>180</v>
      </c>
      <c r="B450" s="28" t="s">
        <v>722</v>
      </c>
      <c r="C450" t="str">
        <f>"&lt;tr&gt;&lt;td class='table-first-column'&gt;" &amp;A450 &amp; "&lt;/td&gt;&lt;td&gt;" &amp; B450 &amp; "&lt;/td&gt;&lt;/tr&gt;"</f>
        <v>&lt;tr&gt;&lt;td class='table-first-column'&gt;Use:&lt;/td&gt;&lt;td&gt;&lt;span class='formula'&gt;TO_BLOB(string)&lt;/span&gt;&lt;/td&gt;&lt;/tr&gt;</v>
      </c>
    </row>
    <row r="451" spans="1:3" x14ac:dyDescent="0.2">
      <c r="C451" s="34" t="s">
        <v>207</v>
      </c>
    </row>
    <row r="452" spans="1:3" x14ac:dyDescent="0.2">
      <c r="C452" s="34"/>
    </row>
    <row r="453" spans="1:3" x14ac:dyDescent="0.2">
      <c r="C453" s="34"/>
    </row>
    <row r="454" spans="1:3" x14ac:dyDescent="0.2">
      <c r="A454" s="23" t="s">
        <v>714</v>
      </c>
      <c r="B454" s="23" t="str">
        <f>SUBSTITUTE(LOWER(A454), " ", "_")</f>
        <v>to_boolean</v>
      </c>
      <c r="C454" t="str">
        <f>"&lt;div class='v-space'&gt;&lt;/div&gt;&lt;div id='" &amp; B454 &amp;"'&gt;&lt;h2&gt;" &amp;A454&amp; "&lt;/h2&gt;&lt;table&gt;&lt;tbody&gt;"</f>
        <v>&lt;div class='v-space'&gt;&lt;/div&gt;&lt;div id='to_boolean'&gt;&lt;h2&gt;TO_BOOLEAN&lt;/h2&gt;&lt;table&gt;&lt;tbody&gt;</v>
      </c>
    </row>
    <row r="455" spans="1:3" x14ac:dyDescent="0.2">
      <c r="A455" s="26" t="s">
        <v>179</v>
      </c>
      <c r="B455" s="27" t="s">
        <v>716</v>
      </c>
      <c r="C455" t="str">
        <f>"&lt;tr&gt;&lt;td class='table-first-column'&gt;" &amp;A455 &amp; "&lt;/td&gt;&lt;td&gt;" &amp; B455 &amp; "&lt;/td&gt;&lt;/tr&gt;"</f>
        <v>&lt;tr&gt;&lt;td class='table-first-column'&gt;Description:&lt;/td&gt;&lt;td&gt;Converts a string value into boolean anywhere formulas are used. &lt;/td&gt;&lt;/tr&gt;</v>
      </c>
    </row>
    <row r="456" spans="1:3" ht="45" x14ac:dyDescent="0.2">
      <c r="A456" s="26" t="s">
        <v>180</v>
      </c>
      <c r="B456" s="28" t="s">
        <v>717</v>
      </c>
      <c r="C456" t="str">
        <f>"&lt;tr&gt;&lt;td class='table-first-column'&gt;" &amp;A456 &amp; "&lt;/td&gt;&lt;td&gt;" &amp; B456 &amp; "&lt;/td&gt;&lt;/tr&gt;"</f>
        <v>&lt;tr&gt;&lt;td class='table-first-column'&gt;Use:&lt;/td&gt;&lt;td&gt;&lt;span class='formula'&gt;TO_BOOLEAN(string)&lt;/span&gt; and replace &lt;span class='formula'&gt;string&lt;/span&gt; with the field or expression you want to convert to boolean format.&lt;/td&gt;&lt;/tr&gt;</v>
      </c>
    </row>
    <row r="457" spans="1:3" ht="45" x14ac:dyDescent="0.2">
      <c r="A457" s="26" t="s">
        <v>181</v>
      </c>
      <c r="B457" s="28" t="s">
        <v>718</v>
      </c>
      <c r="C457" t="str">
        <f>"&lt;tr&gt;&lt;td class='table-first-column'&gt;" &amp;A457 &amp; "&lt;/td&gt;&lt;td&gt;" &amp; B457 &amp; "&lt;/td&gt;&lt;/tr&gt;"</f>
        <v>&lt;tr&gt;&lt;td class='table-first-column'&gt;Example:&lt;/td&gt;&lt;td&gt;&lt;b&gt;Expected Boolean&lt;/b&gt;&lt;div class='v-space-s'&gt;&lt;/div&gt;&lt;span class='formula'&gt;TO_BOOLEAN("true")&lt;/span&gt; returns the expected a boolean value TRUE where the input type is a string.&lt;/td&gt;&lt;/tr&gt;</v>
      </c>
    </row>
    <row r="458" spans="1:3" ht="34" customHeight="1" x14ac:dyDescent="0.2">
      <c r="A458" s="26" t="s">
        <v>202</v>
      </c>
      <c r="B458" s="32" t="s">
        <v>806</v>
      </c>
      <c r="C458" t="str">
        <f>"&lt;tr&gt;&lt;td class='table-first-column'&gt;" &amp;A458 &amp; "&lt;/td&gt;&lt;td&gt;" &amp; B458 &amp; "&lt;/td&gt;&lt;/tr&gt;"</f>
        <v>&lt;tr&gt;&lt;td class='table-first-column'&gt;Tips:&lt;/td&gt;&lt;td&gt;&lt;ul&gt;&lt;li&gt;If the input value is NULL, the function will return a NULL value instead of FALSE&lt;/li&gt;&lt;/ul&gt;&lt;/td&gt;&lt;/tr&gt;</v>
      </c>
    </row>
    <row r="459" spans="1:3" x14ac:dyDescent="0.2">
      <c r="C459" s="34" t="s">
        <v>207</v>
      </c>
    </row>
    <row r="460" spans="1:3" x14ac:dyDescent="0.2">
      <c r="C460" s="34"/>
    </row>
    <row r="461" spans="1:3" x14ac:dyDescent="0.2">
      <c r="C461" s="34"/>
    </row>
    <row r="462" spans="1:3" x14ac:dyDescent="0.2">
      <c r="A462" s="23" t="s">
        <v>719</v>
      </c>
      <c r="B462" s="23" t="str">
        <f>SUBSTITUTE(LOWER(A462), " ", "_")</f>
        <v>to_date</v>
      </c>
      <c r="C462" t="str">
        <f>"&lt;div class='v-space'&gt;&lt;/div&gt;&lt;div id='" &amp; B462 &amp;"'&gt;&lt;h2&gt;" &amp;A462&amp; "&lt;/h2&gt;&lt;table&gt;&lt;tbody&gt;"</f>
        <v>&lt;div class='v-space'&gt;&lt;/div&gt;&lt;div id='to_date'&gt;&lt;h2&gt;TO_DATE&lt;/h2&gt;&lt;table&gt;&lt;tbody&gt;</v>
      </c>
    </row>
    <row r="463" spans="1:3" ht="17" x14ac:dyDescent="0.2">
      <c r="A463" s="35" t="s">
        <v>179</v>
      </c>
      <c r="B463" s="27" t="s">
        <v>112</v>
      </c>
      <c r="C463" t="str">
        <f>"&lt;tr&gt;&lt;td class='table-first-column'&gt;" &amp;A463 &amp; "&lt;/td&gt;&lt;td&gt;" &amp; B463 &amp; "&lt;/td&gt;&lt;/tr&gt;"</f>
        <v>&lt;tr&gt;&lt;td class='table-first-column'&gt;Description:&lt;/td&gt;&lt;td&gt;Returns a date value for a date/time or text expression.&lt;/td&gt;&lt;/tr&gt;</v>
      </c>
    </row>
    <row r="464" spans="1:3" ht="45" x14ac:dyDescent="0.2">
      <c r="A464" s="36" t="s">
        <v>180</v>
      </c>
      <c r="B464" s="28" t="s">
        <v>721</v>
      </c>
      <c r="C464" t="str">
        <f>"&lt;tr&gt;&lt;td class='table-first-column'&gt;" &amp;A464 &amp; "&lt;/td&gt;&lt;td&gt;" &amp; B464 &amp; "&lt;/td&gt;&lt;/tr&gt;"</f>
        <v>&lt;tr&gt;&lt;td class='table-first-column'&gt;Use:&lt;/td&gt;&lt;td&gt;&lt;span class='formula'&gt;TO_DATE(string/datetime)&lt;/span&gt; and replace expression with a date/time or string value, merge field, or expression.&lt;/td&gt;&lt;/tr&gt;</v>
      </c>
    </row>
    <row r="465" spans="1:3" ht="102" customHeight="1" x14ac:dyDescent="0.2">
      <c r="A465" s="36" t="s">
        <v>181</v>
      </c>
      <c r="B465" s="28" t="s">
        <v>720</v>
      </c>
      <c r="C465" t="str">
        <f>"&lt;tr&gt;&lt;td class='table-first-column'&gt;" &amp;A465 &amp; "&lt;/td&gt;&lt;td&gt;" &amp; B465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466" spans="1:3" ht="67" customHeight="1" x14ac:dyDescent="0.2">
      <c r="A466" s="38" t="s">
        <v>202</v>
      </c>
      <c r="B466" s="37" t="s">
        <v>211</v>
      </c>
      <c r="C466" t="str">
        <f>"&lt;tr&gt;&lt;td class='table-first-column'&gt;" &amp;A466 &amp; "&lt;/td&gt;&lt;td&gt;" &amp; B466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467" spans="1:3" x14ac:dyDescent="0.2">
      <c r="C467" s="34" t="s">
        <v>207</v>
      </c>
    </row>
    <row r="468" spans="1:3" x14ac:dyDescent="0.2">
      <c r="C468" s="34"/>
    </row>
    <row r="469" spans="1:3" x14ac:dyDescent="0.2">
      <c r="A469" s="23" t="s">
        <v>723</v>
      </c>
      <c r="B469" s="23" t="str">
        <f>SUBSTITUTE(LOWER(A469), " ", "_")</f>
        <v>to_datetime</v>
      </c>
      <c r="C469" t="str">
        <f>"&lt;div class='v-space'&gt;&lt;/div&gt;&lt;div id='" &amp; B469 &amp;"'&gt;&lt;h2&gt;" &amp;A469&amp; "&lt;/h2&gt;&lt;table&gt;&lt;tbody&gt;"</f>
        <v>&lt;div class='v-space'&gt;&lt;/div&gt;&lt;div id='to_datetime'&gt;&lt;h2&gt;TO_DATETIME&lt;/h2&gt;&lt;table&gt;&lt;tbody&gt;</v>
      </c>
    </row>
    <row r="470" spans="1:3" ht="17" x14ac:dyDescent="0.2">
      <c r="A470" s="35" t="s">
        <v>179</v>
      </c>
      <c r="B470" s="27" t="s">
        <v>724</v>
      </c>
      <c r="C470" t="str">
        <f>"&lt;tr&gt;&lt;td class='table-first-column'&gt;" &amp;A470 &amp; "&lt;/td&gt;&lt;td&gt;" &amp; B470 &amp; "&lt;/td&gt;&lt;/tr&gt;"</f>
        <v>&lt;tr&gt;&lt;td class='table-first-column'&gt;Description:&lt;/td&gt;&lt;td&gt;Returns a datetime value for a text expression.&lt;/td&gt;&lt;/tr&gt;</v>
      </c>
    </row>
    <row r="471" spans="1:3" ht="30" x14ac:dyDescent="0.2">
      <c r="A471" s="36" t="s">
        <v>180</v>
      </c>
      <c r="B471" s="28" t="s">
        <v>725</v>
      </c>
      <c r="C471" t="str">
        <f>"&lt;tr&gt;&lt;td class='table-first-column'&gt;" &amp;A471 &amp; "&lt;/td&gt;&lt;td&gt;" &amp; B471 &amp; "&lt;/td&gt;&lt;/tr&gt;"</f>
        <v>&lt;tr&gt;&lt;td class='table-first-column'&gt;Use:&lt;/td&gt;&lt;td&gt;&lt;span class='formula'&gt;TO_DATETIME(string)&lt;/span&gt; and replace expression with a string value, merge field, or expression.&lt;/td&gt;&lt;/tr&gt;</v>
      </c>
    </row>
    <row r="472" spans="1:3" ht="102" customHeight="1" x14ac:dyDescent="0.2">
      <c r="A472" s="36" t="s">
        <v>181</v>
      </c>
      <c r="B472" s="28" t="s">
        <v>726</v>
      </c>
      <c r="C472" t="str">
        <f>"&lt;tr&gt;&lt;td class='table-first-column'&gt;" &amp;A472 &amp; "&lt;/td&gt;&lt;td&gt;" &amp; B472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473" spans="1:3" x14ac:dyDescent="0.2">
      <c r="C473" s="34" t="s">
        <v>207</v>
      </c>
    </row>
    <row r="475" spans="1:3" x14ac:dyDescent="0.2">
      <c r="A475" s="23" t="s">
        <v>736</v>
      </c>
      <c r="B475" s="23" t="str">
        <f>SUBSTITUTE(LOWER(A475), " ", "_")</f>
        <v>is_number</v>
      </c>
      <c r="C475" t="str">
        <f>"&lt;div class='v-space'&gt;&lt;/div&gt;&lt;div id='" &amp; B475 &amp;"'&gt;&lt;h2&gt;" &amp;A475&amp; "&lt;/h2&gt;&lt;table&gt;&lt;tbody&gt;"</f>
        <v>&lt;div class='v-space'&gt;&lt;/div&gt;&lt;div id='is_number'&gt;&lt;h2&gt;IS_NUMBER&lt;/h2&gt;&lt;table&gt;&lt;tbody&gt;</v>
      </c>
    </row>
    <row r="476" spans="1:3" x14ac:dyDescent="0.2">
      <c r="A476" s="26" t="s">
        <v>179</v>
      </c>
      <c r="B476" s="27" t="s">
        <v>735</v>
      </c>
      <c r="C476" t="str">
        <f>"&lt;tr&gt;&lt;td class='table-first-column'&gt;" &amp;A476 &amp; "&lt;/td&gt;&lt;td&gt;" &amp; B476 &amp; "&lt;/td&gt;&lt;/tr&gt;"</f>
        <v>&lt;tr&gt;&lt;td class='table-first-column'&gt;Description:&lt;/td&gt;&lt;td&gt;Converts a text string to a decimal number.&lt;/td&gt;&lt;/tr&gt;</v>
      </c>
    </row>
    <row r="477" spans="1:3" ht="71" customHeight="1" x14ac:dyDescent="0.2">
      <c r="A477" s="26" t="s">
        <v>180</v>
      </c>
      <c r="B477" s="28" t="s">
        <v>737</v>
      </c>
      <c r="C477" t="str">
        <f>"&lt;tr&gt;&lt;td class='table-first-column'&gt;" &amp;A477 &amp; "&lt;/td&gt;&lt;td&gt;" &amp; B477 &amp; "&lt;/td&gt;&lt;/tr&gt;"</f>
        <v>&lt;tr&gt;&lt;td class='table-first-column'&gt;Use:&lt;/td&gt;&lt;td&gt;&lt;span class='formula'&gt;IS_NUMBER(string)&lt;/span&gt; and replace &lt;span class='formula'&gt;string&lt;/span&gt; with the field or expression you want converted into a decimal.&lt;/td&gt;&lt;/tr&gt;</v>
      </c>
    </row>
    <row r="478" spans="1:3" ht="90" customHeight="1" x14ac:dyDescent="0.2">
      <c r="A478" s="26" t="s">
        <v>181</v>
      </c>
      <c r="B478" s="27" t="s">
        <v>738</v>
      </c>
      <c r="C478" t="str">
        <f>"&lt;tr&gt;&lt;td class='table-first-column'&gt;" &amp;A478 &amp; "&lt;/td&gt;&lt;td&gt;" &amp; B478 &amp; "&lt;/td&gt;&lt;/tr&gt;"</f>
        <v>&lt;tr&gt;&lt;td class='table-first-column'&gt;Example:&lt;/td&gt;&lt;td&gt;&lt;div class='v-space-s'&gt;&lt;/div&gt;&lt;span class='formula'&gt;IS_NUMBER("25.33")&lt;/span&gt; converts the string value to the decimal type.&lt;/td&gt;&lt;/tr&gt;</v>
      </c>
    </row>
    <row r="479" spans="1:3" ht="115" customHeight="1" x14ac:dyDescent="0.2">
      <c r="A479" s="26" t="s">
        <v>202</v>
      </c>
      <c r="B479" s="27" t="s">
        <v>739</v>
      </c>
      <c r="C479" t="str">
        <f>"&lt;tr&gt;&lt;td class='table-first-column'&gt;" &amp;A479 &amp; "&lt;/td&gt;&lt;td&gt;" &amp; B479 &amp; "&lt;/td&gt;&lt;/tr&gt;"</f>
        <v>&lt;tr&gt;&lt;td class='table-first-column'&gt;Tips:&lt;/td&gt;&lt;td&gt;Make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480" spans="1:3" x14ac:dyDescent="0.2">
      <c r="C480" s="34" t="s">
        <v>207</v>
      </c>
    </row>
    <row r="482" spans="1:3" x14ac:dyDescent="0.2">
      <c r="A482" s="23" t="s">
        <v>730</v>
      </c>
      <c r="B482" s="23" t="str">
        <f>SUBSTITUTE(LOWER(A482), " ", "_")</f>
        <v>to_integer</v>
      </c>
      <c r="C482" t="str">
        <f>"&lt;div class='v-space'&gt;&lt;/div&gt;&lt;div id='" &amp; B482 &amp;"'&gt;&lt;h2&gt;" &amp;A482&amp; "&lt;/h2&gt;&lt;table&gt;&lt;tbody&gt;"</f>
        <v>&lt;div class='v-space'&gt;&lt;/div&gt;&lt;div id='to_integer'&gt;&lt;h2&gt;TO_INTEGER&lt;/h2&gt;&lt;table&gt;&lt;tbody&gt;</v>
      </c>
    </row>
    <row r="483" spans="1:3" x14ac:dyDescent="0.2">
      <c r="A483" s="26" t="s">
        <v>179</v>
      </c>
      <c r="B483" s="27" t="s">
        <v>733</v>
      </c>
      <c r="C483" t="str">
        <f>"&lt;tr&gt;&lt;td class='table-first-column'&gt;" &amp;A483 &amp; "&lt;/td&gt;&lt;td&gt;" &amp; B483 &amp; "&lt;/td&gt;&lt;/tr&gt;"</f>
        <v>&lt;tr&gt;&lt;td class='table-first-column'&gt;Description:&lt;/td&gt;&lt;td&gt;Converts a text string to a integer number.&lt;/td&gt;&lt;/tr&gt;</v>
      </c>
    </row>
    <row r="484" spans="1:3" ht="71" customHeight="1" x14ac:dyDescent="0.2">
      <c r="A484" s="26" t="s">
        <v>180</v>
      </c>
      <c r="B484" s="28" t="s">
        <v>731</v>
      </c>
      <c r="C484" t="str">
        <f>"&lt;tr&gt;&lt;td class='table-first-column'&gt;" &amp;A484 &amp; "&lt;/td&gt;&lt;td&gt;" &amp; B484 &amp; "&lt;/td&gt;&lt;/tr&gt;"</f>
        <v>&lt;tr&gt;&lt;td class='table-first-column'&gt;Use:&lt;/td&gt;&lt;td&gt;&lt;span class='formula'&gt;TO_INTEGER(string/decimal/double/float/integer)&lt;/span&gt; and replace parameter with the field or expression you want converted into a Integer.&lt;/td&gt;&lt;/tr&gt;</v>
      </c>
    </row>
    <row r="485" spans="1:3" ht="90" customHeight="1" x14ac:dyDescent="0.2">
      <c r="A485" s="26" t="s">
        <v>181</v>
      </c>
      <c r="B485" s="27" t="s">
        <v>734</v>
      </c>
      <c r="C485" t="str">
        <f>"&lt;tr&gt;&lt;td class='table-first-column'&gt;" &amp;A485 &amp; "&lt;/td&gt;&lt;td&gt;" &amp; B485 &amp; "&lt;/td&gt;&lt;/tr&gt;"</f>
        <v>&lt;tr&gt;&lt;td class='table-first-column'&gt;Example:&lt;/td&gt;&lt;td&gt;&lt;div class='v-space-s'&gt;&lt;/div&gt;&lt;span class='formula'&gt;TO_INTEGER("25")&lt;/span&gt; converts the string value to the integer type.&lt;/td&gt;&lt;/tr&gt;</v>
      </c>
    </row>
    <row r="486" spans="1:3" ht="115" customHeight="1" x14ac:dyDescent="0.2">
      <c r="A486" s="26" t="s">
        <v>202</v>
      </c>
      <c r="B486" s="27" t="s">
        <v>732</v>
      </c>
      <c r="C486" t="str">
        <f>"&lt;tr&gt;&lt;td class='table-first-column'&gt;" &amp;A486 &amp; "&lt;/td&gt;&lt;td&gt;" &amp; B486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487" spans="1:3" x14ac:dyDescent="0.2">
      <c r="C487" s="34" t="s">
        <v>207</v>
      </c>
    </row>
    <row r="489" spans="1:3" x14ac:dyDescent="0.2">
      <c r="A489" s="23" t="s">
        <v>752</v>
      </c>
      <c r="B489" s="23" t="str">
        <f>SUBSTITUTE(LOWER(A489), " ", "_")</f>
        <v>to_lower_case</v>
      </c>
      <c r="C489" t="str">
        <f>"&lt;div class='v-space'&gt;&lt;/div&gt;&lt;div id='" &amp; B489 &amp;"'&gt;&lt;h2&gt;" &amp;A489&amp; "&lt;/h2&gt;&lt;table&gt;&lt;tbody&gt;"</f>
        <v>&lt;div class='v-space'&gt;&lt;/div&gt;&lt;div id='to_lower_case'&gt;&lt;h2&gt;TO_LOWER_CASE&lt;/h2&gt;&lt;table&gt;&lt;tbody&gt;</v>
      </c>
    </row>
    <row r="490" spans="1:3" ht="28" x14ac:dyDescent="0.2">
      <c r="A490" s="26" t="s">
        <v>179</v>
      </c>
      <c r="B490" s="27" t="s">
        <v>218</v>
      </c>
      <c r="C490" t="str">
        <f>"&lt;tr&gt;&lt;td class='table-first-column'&gt;" &amp;A490 &amp; "&lt;/td&gt;&lt;td&gt;" &amp; B490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491" spans="1:3" ht="60" x14ac:dyDescent="0.2">
      <c r="A491" s="26" t="s">
        <v>180</v>
      </c>
      <c r="B491" s="28" t="s">
        <v>753</v>
      </c>
      <c r="C491" t="str">
        <f>"&lt;tr&gt;&lt;td class='table-first-column'&gt;" &amp;A491 &amp; "&lt;/td&gt;&lt;td&gt;" &amp; B491 &amp; "&lt;/td&gt;&lt;/tr&gt;"</f>
        <v>&lt;tr&gt;&lt;td class='table-first-column'&gt;Use:&lt;/td&gt;&lt;td&gt;&lt;span class='formula'&gt;TO_LOWER_CASE(text, [locale])&lt;/span&gt; and replace text with the field or text you wish to convert to lowercase, and locale with the optional two-character ISO language code or five-character locale code, if available.&lt;/td&gt;&lt;/tr&gt;</v>
      </c>
    </row>
    <row r="492" spans="1:3" ht="119" customHeight="1" x14ac:dyDescent="0.2">
      <c r="A492" s="26" t="s">
        <v>181</v>
      </c>
      <c r="B492" s="41" t="s">
        <v>754</v>
      </c>
      <c r="C492" t="str">
        <f>"&lt;tr&gt;&lt;td class='table-first-column'&gt;" &amp;A492 &amp; "&lt;/td&gt;&lt;td&gt;" &amp; B492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493" spans="1:3" x14ac:dyDescent="0.2">
      <c r="C493" s="34" t="s">
        <v>207</v>
      </c>
    </row>
    <row r="495" spans="1:3" x14ac:dyDescent="0.2">
      <c r="A495" s="23" t="s">
        <v>710</v>
      </c>
      <c r="B495" s="23" t="str">
        <f>SUBSTITUTE(LOWER(A495), " ", "_")</f>
        <v>to_string</v>
      </c>
      <c r="C495" t="str">
        <f>"&lt;div class='v-space'&gt;&lt;/div&gt;&lt;div id='" &amp; B495 &amp;"'&gt;&lt;h2&gt;" &amp;A495&amp; "&lt;/h2&gt;&lt;table&gt;&lt;tbody&gt;"</f>
        <v>&lt;div class='v-space'&gt;&lt;/div&gt;&lt;div id='to_string'&gt;&lt;h2&gt;TO_STRING&lt;/h2&gt;&lt;table&gt;&lt;tbody&gt;</v>
      </c>
    </row>
    <row r="496" spans="1:3" ht="56" x14ac:dyDescent="0.2">
      <c r="A496" s="26" t="s">
        <v>179</v>
      </c>
      <c r="B496" s="27" t="s">
        <v>715</v>
      </c>
      <c r="C496" t="str">
        <f>"&lt;tr&gt;&lt;td class='table-first-column'&gt;" &amp;A496 &amp; "&lt;/td&gt;&lt;td&gt;" &amp; B496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497" spans="1:3" ht="43" x14ac:dyDescent="0.2">
      <c r="A497" s="26" t="s">
        <v>180</v>
      </c>
      <c r="B497" s="28" t="s">
        <v>711</v>
      </c>
      <c r="C497" t="str">
        <f>"&lt;tr&gt;&lt;td class='table-first-column'&gt;" &amp;A497 &amp; "&lt;/td&gt;&lt;td&gt;" &amp; B497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498" spans="1:3" ht="75" x14ac:dyDescent="0.2">
      <c r="A498" s="26" t="s">
        <v>181</v>
      </c>
      <c r="B498" s="28" t="s">
        <v>712</v>
      </c>
      <c r="C498" t="str">
        <f>"&lt;tr&gt;&lt;td class='table-first-column'&gt;" &amp;A498 &amp; "&lt;/td&gt;&lt;td&gt;" &amp; B498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499" spans="1:3" ht="98" x14ac:dyDescent="0.2">
      <c r="A499" s="26" t="s">
        <v>202</v>
      </c>
      <c r="B499" s="32" t="s">
        <v>240</v>
      </c>
      <c r="C499" t="str">
        <f>"&lt;tr&gt;&lt;td class='table-first-column'&gt;" &amp;A499 &amp; "&lt;/td&gt;&lt;td&gt;" &amp; B499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500" spans="1:3" x14ac:dyDescent="0.2">
      <c r="C500" s="34" t="s">
        <v>207</v>
      </c>
    </row>
    <row r="501" spans="1:3" x14ac:dyDescent="0.2">
      <c r="C501" s="34"/>
    </row>
    <row r="503" spans="1:3" x14ac:dyDescent="0.2">
      <c r="A503" s="23" t="s">
        <v>117</v>
      </c>
      <c r="B503" s="23" t="str">
        <f>SUBSTITUTE(LOWER(A503), " ", "_")</f>
        <v>today</v>
      </c>
      <c r="C503" t="str">
        <f>"&lt;div class='v-space'&gt;&lt;/div&gt;&lt;div id='" &amp; B503 &amp;"'&gt;&lt;h2&gt;" &amp;A503&amp; "&lt;/h2&gt;&lt;table&gt;&lt;tbody&gt;"</f>
        <v>&lt;div class='v-space'&gt;&lt;/div&gt;&lt;div id='today'&gt;&lt;h2&gt;TODAY&lt;/h2&gt;&lt;table&gt;&lt;tbody&gt;</v>
      </c>
    </row>
    <row r="504" spans="1:3" x14ac:dyDescent="0.2">
      <c r="A504" s="26" t="s">
        <v>179</v>
      </c>
      <c r="B504" s="27" t="s">
        <v>118</v>
      </c>
      <c r="C504" t="str">
        <f>"&lt;tr&gt;&lt;td class='table-first-column'&gt;" &amp;A504 &amp; "&lt;/td&gt;&lt;td&gt;" &amp; B504 &amp; "&lt;/td&gt;&lt;/tr&gt;"</f>
        <v>&lt;tr&gt;&lt;td class='table-first-column'&gt;Description:&lt;/td&gt;&lt;td&gt;Returns the current date as a date data type.&lt;/td&gt;&lt;/tr&gt;</v>
      </c>
    </row>
    <row r="505" spans="1:3" x14ac:dyDescent="0.2">
      <c r="A505" s="26" t="s">
        <v>180</v>
      </c>
      <c r="B505" s="28" t="s">
        <v>241</v>
      </c>
      <c r="C505" t="str">
        <f>"&lt;tr&gt;&lt;td class='table-first-column'&gt;" &amp;A505 &amp; "&lt;/td&gt;&lt;td&gt;" &amp; B505 &amp; "&lt;/td&gt;&lt;/tr&gt;"</f>
        <v>&lt;tr&gt;&lt;td class='table-first-column'&gt;Use:&lt;/td&gt;&lt;td&gt;&lt;span class='formula'&gt;TODAY()&lt;/span&gt;&lt;/td&gt;&lt;/tr&gt;</v>
      </c>
    </row>
    <row r="506" spans="1:3" ht="29" x14ac:dyDescent="0.2">
      <c r="A506" s="26" t="s">
        <v>181</v>
      </c>
      <c r="B506" s="28" t="s">
        <v>242</v>
      </c>
      <c r="C506" t="str">
        <f>"&lt;tr&gt;&lt;td class='table-first-column'&gt;" &amp;A506 &amp; "&lt;/td&gt;&lt;td&gt;" &amp; B506 &amp; "&lt;/td&gt;&lt;/tr&gt;"</f>
        <v>&lt;tr&gt;&lt;td class='table-first-column'&gt;Example:&lt;/td&gt;&lt;td&gt;&lt;span class='formula'&gt;DAYSBETWEEN(TODAY(), Sample_date_c)&lt;/span&gt; calculates how many days in the sample are left.&lt;/td&gt;&lt;/tr&gt;</v>
      </c>
    </row>
    <row r="507" spans="1:3" ht="70" x14ac:dyDescent="0.2">
      <c r="A507" s="26" t="s">
        <v>202</v>
      </c>
      <c r="B507" s="32" t="s">
        <v>243</v>
      </c>
      <c r="C507" t="str">
        <f>"&lt;tr&gt;&lt;td class='table-first-column'&gt;" &amp;A507 &amp; "&lt;/td&gt;&lt;td&gt;" &amp; B507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08" spans="1:3" x14ac:dyDescent="0.2">
      <c r="C508" s="34" t="s">
        <v>207</v>
      </c>
    </row>
    <row r="511" spans="1:3" x14ac:dyDescent="0.2">
      <c r="A511" s="23" t="s">
        <v>146</v>
      </c>
      <c r="B511" s="23" t="str">
        <f>SUBSTITUTE(LOWER(A511), " ", "_")</f>
        <v>trim</v>
      </c>
      <c r="C511" t="str">
        <f>"&lt;div class='v-space'&gt;&lt;/div&gt;&lt;div id='" &amp; B511 &amp;"'&gt;&lt;h2&gt;" &amp;A511&amp; "&lt;/h2&gt;&lt;table&gt;&lt;tbody&gt;"</f>
        <v>&lt;div class='v-space'&gt;&lt;/div&gt;&lt;div id='trim'&gt;&lt;h2&gt;TRIM&lt;/h2&gt;&lt;table&gt;&lt;tbody&gt;</v>
      </c>
    </row>
    <row r="512" spans="1:3" x14ac:dyDescent="0.2">
      <c r="A512" s="26" t="s">
        <v>179</v>
      </c>
      <c r="B512" s="27" t="s">
        <v>147</v>
      </c>
      <c r="C512" t="str">
        <f>"&lt;tr&gt;&lt;td class='table-first-column'&gt;" &amp;A512 &amp; "&lt;/td&gt;&lt;td&gt;" &amp; B512 &amp; "&lt;/td&gt;&lt;/tr&gt;"</f>
        <v>&lt;tr&gt;&lt;td class='table-first-column'&gt;Description:&lt;/td&gt;&lt;td&gt;Removes the spaces and tabs from the beginning and end of a text string.&lt;/td&gt;&lt;/tr&gt;</v>
      </c>
    </row>
    <row r="513" spans="1:3" ht="29" x14ac:dyDescent="0.2">
      <c r="A513" s="26" t="s">
        <v>180</v>
      </c>
      <c r="B513" s="28" t="s">
        <v>244</v>
      </c>
      <c r="C513" t="str">
        <f>"&lt;tr&gt;&lt;td class='table-first-column'&gt;" &amp;A513 &amp; "&lt;/td&gt;&lt;td&gt;" &amp; B513 &amp; "&lt;/td&gt;&lt;/tr&gt;"</f>
        <v>&lt;tr&gt;&lt;td class='table-first-column'&gt;Use:&lt;/td&gt;&lt;td&gt;&lt;span class='formula'&gt;TRIM(text)&lt;/span&gt; and replace text with the field or expression you want to trim.&lt;/td&gt;&lt;/tr&gt;</v>
      </c>
    </row>
    <row r="514" spans="1:3" ht="44" x14ac:dyDescent="0.2">
      <c r="A514" s="26" t="s">
        <v>181</v>
      </c>
      <c r="B514" s="28" t="s">
        <v>245</v>
      </c>
      <c r="C514" t="str">
        <f>"&lt;tr&gt;&lt;td class='table-first-column'&gt;" &amp;A514 &amp; "&lt;/td&gt;&lt;td&gt;" &amp; B514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515" spans="1:3" x14ac:dyDescent="0.2">
      <c r="C515" s="34" t="s">
        <v>207</v>
      </c>
    </row>
    <row r="517" spans="1:3" x14ac:dyDescent="0.2">
      <c r="A517" s="23" t="s">
        <v>755</v>
      </c>
      <c r="B517" s="23" t="str">
        <f>SUBSTITUTE(LOWER(A517), " ", "_")</f>
        <v>to_upper_case</v>
      </c>
      <c r="C517" t="str">
        <f>"&lt;div class='v-space'&gt;&lt;/div&gt;&lt;div id='" &amp; B517 &amp;"'&gt;&lt;h2&gt;" &amp;A517&amp; "&lt;/h2&gt;&lt;table&gt;&lt;tbody&gt;"</f>
        <v>&lt;div class='v-space'&gt;&lt;/div&gt;&lt;div id='to_upper_case'&gt;&lt;h2&gt;TO_UPPER_CASE&lt;/h2&gt;&lt;table&gt;&lt;tbody&gt;</v>
      </c>
    </row>
    <row r="518" spans="1:3" ht="28" x14ac:dyDescent="0.2">
      <c r="A518" s="26" t="s">
        <v>179</v>
      </c>
      <c r="B518" s="27" t="s">
        <v>246</v>
      </c>
      <c r="C518" t="str">
        <f>"&lt;tr&gt;&lt;td class='table-first-column'&gt;" &amp;A518 &amp; "&lt;/td&gt;&lt;td&gt;" &amp; B518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519" spans="1:3" ht="60" customHeight="1" x14ac:dyDescent="0.2">
      <c r="A519" s="26" t="s">
        <v>180</v>
      </c>
      <c r="B519" s="28" t="s">
        <v>756</v>
      </c>
      <c r="C519" t="str">
        <f>"&lt;tr&gt;&lt;td class='table-first-column'&gt;" &amp;A519 &amp; "&lt;/td&gt;&lt;td&gt;" &amp; B519 &amp; "&lt;/td&gt;&lt;/tr&gt;"</f>
        <v>&lt;tr&gt;&lt;td class='table-first-column'&gt;Use:&lt;/td&gt;&lt;td&gt;&lt;span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520" spans="1:3" ht="128" x14ac:dyDescent="0.2">
      <c r="A520" s="26" t="s">
        <v>181</v>
      </c>
      <c r="B520" s="27" t="s">
        <v>757</v>
      </c>
      <c r="C520" t="str">
        <f>"&lt;tr&gt;&lt;td class='table-first-column'&gt;" &amp;A520 &amp; "&lt;/td&gt;&lt;td&gt;" &amp; B520 &amp; "&lt;/td&gt;&lt;/tr&gt;"</f>
        <v>&lt;tr&gt;&lt;td class='table-first-column'&gt;Example:&lt;/td&gt;&lt;td&gt;&lt;b&gt;MYCOMPANY.COM&lt;/b&gt;&lt;div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I.&lt;/td&gt;&lt;/tr&gt;</v>
      </c>
    </row>
    <row r="521" spans="1:3" x14ac:dyDescent="0.2">
      <c r="C521" s="34" t="s">
        <v>207</v>
      </c>
    </row>
    <row r="523" spans="1:3" x14ac:dyDescent="0.2">
      <c r="A523" s="23" t="s">
        <v>155</v>
      </c>
      <c r="B523" s="23" t="str">
        <f>SUBSTITUTE(LOWER(A523), " ", "_")</f>
        <v>vlookup</v>
      </c>
      <c r="C523" t="str">
        <f>"&lt;div class='v-space'&gt;&lt;/div&gt;&lt;div id='" &amp; B523 &amp;"'&gt;&lt;h2&gt;" &amp;A523&amp; "&lt;/h2&gt;&lt;table&gt;&lt;tbody&gt;"</f>
        <v>&lt;div class='v-space'&gt;&lt;/div&gt;&lt;div id='vlookup'&gt;&lt;h2&gt;VLOOKUP&lt;/h2&gt;&lt;table&gt;&lt;tbody&gt;</v>
      </c>
    </row>
    <row r="524" spans="1:3" ht="82" customHeight="1" x14ac:dyDescent="0.2">
      <c r="A524" s="26" t="s">
        <v>179</v>
      </c>
      <c r="B524" s="27" t="s">
        <v>156</v>
      </c>
      <c r="C524" t="str">
        <f>"&lt;tr&gt;&lt;td class='table-first-column'&gt;" &amp;A524 &amp; "&lt;/td&gt;&lt;td&gt;" &amp; B524 &amp; "&lt;/td&gt;&lt;/tr&gt;"</f>
        <v>&lt;tr&gt;&lt;td class='table-first-column'&gt;Description:&lt;/td&gt;&lt;td&gt;Returns a value by looking up a related value on a custom object similar to the &lt;span class='formula'&gt;VLOOKUP()&lt;/span&gt; Excel function.&lt;/td&gt;&lt;/tr&gt;</v>
      </c>
    </row>
    <row r="525" spans="1:3" ht="158" x14ac:dyDescent="0.2">
      <c r="A525" s="26" t="s">
        <v>180</v>
      </c>
      <c r="B525" s="28" t="s">
        <v>248</v>
      </c>
      <c r="C525" t="str">
        <f>"&lt;tr&gt;&lt;td class='table-first-column'&gt;" &amp;A525 &amp; "&lt;/td&gt;&lt;td&gt;" &amp; B525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526" spans="1:3" ht="131" customHeight="1" x14ac:dyDescent="0.2">
      <c r="A526" s="26" t="s">
        <v>181</v>
      </c>
      <c r="B526" s="28" t="s">
        <v>249</v>
      </c>
      <c r="C526" t="str">
        <f>"&lt;tr&gt;&lt;td class='table-first-column'&gt;" &amp;A526 &amp; "&lt;/td&gt;&lt;td&gt;" &amp; B526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527" spans="1:3" ht="185" x14ac:dyDescent="0.2">
      <c r="A527" s="26" t="s">
        <v>202</v>
      </c>
      <c r="B527" s="32" t="s">
        <v>247</v>
      </c>
      <c r="C527" t="str">
        <f>"&lt;tr&gt;&lt;td class='table-first-column'&gt;" &amp;A527 &amp; "&lt;/td&gt;&lt;td&gt;" &amp; B527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528" spans="1:3" x14ac:dyDescent="0.2">
      <c r="C528" s="34" t="s">
        <v>207</v>
      </c>
    </row>
    <row r="529" spans="3:5" x14ac:dyDescent="0.2">
      <c r="C529" t="s">
        <v>232</v>
      </c>
    </row>
    <row r="530" spans="3:5" x14ac:dyDescent="0.2">
      <c r="C530" t="s">
        <v>232</v>
      </c>
    </row>
    <row r="539" spans="3:5" x14ac:dyDescent="0.2">
      <c r="E539" t="s">
        <v>220</v>
      </c>
    </row>
    <row r="540" spans="3:5" x14ac:dyDescent="0.2">
      <c r="E540" t="s">
        <v>232</v>
      </c>
    </row>
    <row r="541" spans="3:5" x14ac:dyDescent="0.2">
      <c r="E541" t="s">
        <v>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30"/>
  <sheetViews>
    <sheetView zoomScale="150" workbookViewId="0">
      <selection activeCell="B20" sqref="B20"/>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489</v>
      </c>
      <c r="D3" t="str">
        <f>"&lt;h1 id='title'&gt;" &amp; A3 &amp; "&lt;/h1&gt;"</f>
        <v>&lt;h1 id='title'&gt;Formula&lt;/h1&gt;</v>
      </c>
    </row>
    <row r="7" spans="1:4" x14ac:dyDescent="0.2">
      <c r="D7" t="str">
        <f>"&lt;div&gt;&lt;ul&gt;"</f>
        <v>&lt;div&gt;&lt;ul&gt;</v>
      </c>
    </row>
    <row r="8" spans="1:4" x14ac:dyDescent="0.2">
      <c r="A8" t="s">
        <v>10</v>
      </c>
      <c r="B8" t="str">
        <f>SUBSTITUTE(LOWER(A8), " ", "_")</f>
        <v>elements_of_a_formula</v>
      </c>
      <c r="D8" t="str">
        <f t="shared" ref="D8:D17" si="0">"&lt;li&gt;&lt;a href='#" &amp; B8 &amp; "'&gt;" &amp;A8 &amp; "&lt;/a&gt;&lt;/li&gt;"</f>
        <v>&lt;li&gt;&lt;a href='#elements_of_a_formula'&gt;Elements of a Formula&lt;/a&gt;&lt;/li&gt;</v>
      </c>
    </row>
    <row r="9" spans="1:4" x14ac:dyDescent="0.2">
      <c r="A9" t="s">
        <v>11</v>
      </c>
      <c r="B9" t="str">
        <f>SUBSTITUTE(LOWER(A9), " ", "_")</f>
        <v>math_operators</v>
      </c>
      <c r="D9" t="str">
        <f t="shared" si="0"/>
        <v>&lt;li&gt;&lt;a href='#math_operators'&gt;Math Operators&lt;/a&gt;&lt;/li&gt;</v>
      </c>
    </row>
    <row r="10" spans="1:4" x14ac:dyDescent="0.2">
      <c r="A10" t="s">
        <v>12</v>
      </c>
      <c r="B10" t="str">
        <f>SUBSTITUTE(LOWER(A10), " ", "_")</f>
        <v>logical_operators</v>
      </c>
      <c r="D10" t="str">
        <f t="shared" si="0"/>
        <v>&lt;li&gt;&lt;a href='#logical_operators'&gt;Logical Operators&lt;/a&gt;&lt;/li&gt;</v>
      </c>
    </row>
    <row r="11" spans="1:4" x14ac:dyDescent="0.2">
      <c r="A11" t="s">
        <v>13</v>
      </c>
      <c r="B11" t="str">
        <f t="shared" ref="B11:B17" si="1">SUBSTITUTE(LOWER(A11), " ", "_")</f>
        <v>text_operators</v>
      </c>
      <c r="D11" t="str">
        <f t="shared" si="0"/>
        <v>&lt;li&gt;&lt;a href='#text_operators'&gt;Text Operators&lt;/a&gt;&lt;/li&gt;</v>
      </c>
    </row>
    <row r="12" spans="1:4" x14ac:dyDescent="0.2">
      <c r="A12" t="s">
        <v>105</v>
      </c>
      <c r="B12" t="str">
        <f t="shared" si="1"/>
        <v>date_and_time_functions</v>
      </c>
      <c r="D12" t="str">
        <f t="shared" si="0"/>
        <v>&lt;li&gt;&lt;a href='#date_and_time_functions'&gt;Date and Time Functions&lt;/a&gt;&lt;/li&gt;</v>
      </c>
    </row>
    <row r="13" spans="1:4" x14ac:dyDescent="0.2">
      <c r="A13" t="s">
        <v>119</v>
      </c>
      <c r="B13" t="str">
        <f t="shared" si="1"/>
        <v>logical_functions</v>
      </c>
      <c r="D13" t="str">
        <f t="shared" si="0"/>
        <v>&lt;li&gt;&lt;a href='#logical_functions'&gt;Logical Functions&lt;/a&gt;&lt;/li&gt;</v>
      </c>
    </row>
    <row r="14" spans="1:4" x14ac:dyDescent="0.2">
      <c r="A14" t="s">
        <v>157</v>
      </c>
      <c r="B14" t="str">
        <f t="shared" si="1"/>
        <v>math_functions</v>
      </c>
      <c r="D14" t="str">
        <f t="shared" si="0"/>
        <v>&lt;li&gt;&lt;a href='#math_functions'&gt;Math Functions&lt;/a&gt;&lt;/li&gt;</v>
      </c>
    </row>
    <row r="15" spans="1:4" x14ac:dyDescent="0.2">
      <c r="A15" t="s">
        <v>16</v>
      </c>
      <c r="B15" t="str">
        <f t="shared" si="1"/>
        <v>text_functions</v>
      </c>
      <c r="D15" t="str">
        <f t="shared" si="0"/>
        <v>&lt;li&gt;&lt;a href='#text_functions'&gt;Text Functions&lt;/a&gt;&lt;/li&gt;</v>
      </c>
    </row>
    <row r="16" spans="1:4" x14ac:dyDescent="0.2">
      <c r="A16" t="s">
        <v>635</v>
      </c>
      <c r="B16" t="str">
        <f t="shared" si="1"/>
        <v>aggregate_functions</v>
      </c>
      <c r="D16" t="str">
        <f t="shared" si="0"/>
        <v>&lt;li&gt;&lt;a href='#aggregate_functions'&gt;Aggregate Functions&lt;/a&gt;&lt;/li&gt;</v>
      </c>
    </row>
    <row r="17" spans="1:4" x14ac:dyDescent="0.2">
      <c r="A17" t="s">
        <v>17</v>
      </c>
      <c r="B17" t="str">
        <f t="shared" si="1"/>
        <v>advanced_functions</v>
      </c>
      <c r="D17" t="str">
        <f t="shared" si="0"/>
        <v>&lt;li&gt;&lt;a href='#advanced_functions'&gt;Advanced Functions&lt;/a&gt;&lt;/li&gt;</v>
      </c>
    </row>
    <row r="19" spans="1:4" x14ac:dyDescent="0.2">
      <c r="D19" t="str">
        <f>"&lt;/ul&gt;&lt;/div&gt;"</f>
        <v>&lt;/ul&gt;&lt;/div&gt;</v>
      </c>
    </row>
    <row r="23" spans="1:4" x14ac:dyDescent="0.2">
      <c r="A23" t="s">
        <v>10</v>
      </c>
      <c r="D23" t="str">
        <f>"&lt;div class='v-space'&gt;&lt;/div&gt;&lt;div id='" &amp; SUBSTITUTE(LOWER(A23), " ", "_") &amp;"'&gt;&lt;h2&gt;" &amp; A23 &amp; "&lt;/h2&gt;"</f>
        <v>&lt;div class='v-space'&gt;&lt;/div&gt;&lt;div id='elements_of_a_formula'&gt;&lt;h2&gt;Elements of a Formula&lt;/h2&gt;</v>
      </c>
    </row>
    <row r="24" spans="1:4" ht="34" x14ac:dyDescent="0.2">
      <c r="B24" s="10" t="s">
        <v>158</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104</v>
      </c>
      <c r="B25" t="s">
        <v>23</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69</v>
      </c>
      <c r="B26" s="12" t="s">
        <v>75</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70</v>
      </c>
      <c r="B27" s="14" t="s">
        <v>440</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71</v>
      </c>
      <c r="B28" s="14" t="s">
        <v>73</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72</v>
      </c>
      <c r="B29" s="17" t="s">
        <v>74</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487</v>
      </c>
      <c r="B30" s="17" t="s">
        <v>488</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11</v>
      </c>
      <c r="D35" t="str">
        <f>"&lt;div class='v-space'&gt;&lt;/div&gt;&lt;div id='" &amp; SUBSTITUTE(LOWER(A35), " ", "_") &amp;"'&gt;&lt;h2&gt;" &amp; A35 &amp; "&lt;/h2&gt;"</f>
        <v>&lt;div class='v-space'&gt;&lt;/div&gt;&lt;div id='math_operators'&gt;&lt;h2&gt;Math Operators&lt;/h2&gt;</v>
      </c>
    </row>
    <row r="36" spans="1:4" x14ac:dyDescent="0.2">
      <c r="A36" t="s">
        <v>72</v>
      </c>
      <c r="B36" t="s">
        <v>23</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76</v>
      </c>
      <c r="B37" t="s">
        <v>77</v>
      </c>
      <c r="D37" t="str">
        <f t="shared" ref="D37:D41" si="2">"&lt;tr&gt;&lt;td&gt;" &amp;A37 &amp; "&lt;/td&gt;&lt;td&gt;" &amp; B37 &amp; "&lt;/td&gt;&lt;/tr&gt;"</f>
        <v>&lt;tr&gt;&lt;td&gt;+ (Add)&lt;/td&gt;&lt;td&gt;Calculates the sum of two values.&lt;/td&gt;&lt;/tr&gt;</v>
      </c>
    </row>
    <row r="38" spans="1:4" x14ac:dyDescent="0.2">
      <c r="A38" t="s">
        <v>78</v>
      </c>
      <c r="B38" t="s">
        <v>79</v>
      </c>
      <c r="D38" t="str">
        <f t="shared" si="2"/>
        <v>&lt;tr&gt;&lt;td&gt;- (Subtract)&lt;/td&gt;&lt;td&gt;Calculates the difference of two values.&lt;/td&gt;&lt;/tr&gt;</v>
      </c>
    </row>
    <row r="39" spans="1:4" x14ac:dyDescent="0.2">
      <c r="A39" t="s">
        <v>80</v>
      </c>
      <c r="B39" t="s">
        <v>81</v>
      </c>
      <c r="D39" t="str">
        <f t="shared" si="2"/>
        <v>&lt;tr&gt;&lt;td&gt;* (Multiply)&lt;/td&gt;&lt;td&gt;Multiplies its values.&lt;/td&gt;&lt;/tr&gt;</v>
      </c>
    </row>
    <row r="40" spans="1:4" x14ac:dyDescent="0.2">
      <c r="A40" t="s">
        <v>82</v>
      </c>
      <c r="B40" t="s">
        <v>83</v>
      </c>
      <c r="D40" t="str">
        <f t="shared" si="2"/>
        <v>&lt;tr&gt;&lt;td&gt;/ (Divide)&lt;/td&gt;&lt;td&gt;Divides its values.&lt;/td&gt;&lt;/tr&gt;</v>
      </c>
    </row>
    <row r="41" spans="1:4" ht="34" x14ac:dyDescent="0.2">
      <c r="A41" t="s">
        <v>84</v>
      </c>
      <c r="B41" s="10" t="s">
        <v>85</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12</v>
      </c>
      <c r="D46" t="str">
        <f>"&lt;div class='v-space'&gt;&lt;/div&gt;&lt;div id='" &amp; SUBSTITUTE(LOWER(A46), " ", "_") &amp;"'&gt;&lt;h2&gt;" &amp; A46 &amp; "&lt;/h2&gt;"</f>
        <v>&lt;div class='v-space'&gt;&lt;/div&gt;&lt;div id='logical_operators'&gt;&lt;h2&gt;Logical Operators&lt;/h2&gt;</v>
      </c>
    </row>
    <row r="47" spans="1:4" x14ac:dyDescent="0.2">
      <c r="A47" t="s">
        <v>72</v>
      </c>
      <c r="B47" t="s">
        <v>23</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86</v>
      </c>
      <c r="B48" s="18" t="s">
        <v>87</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88</v>
      </c>
      <c r="B49" s="18" t="s">
        <v>89</v>
      </c>
      <c r="D49" t="str">
        <f t="shared" si="3"/>
        <v>&lt;tr&gt;&lt;td&gt;!= (Not Equal)&lt;/td&gt;&lt;td&gt;Evaluates if two values aren’t equivalent.&lt;/td&gt;&lt;/tr&gt;</v>
      </c>
    </row>
    <row r="50" spans="1:4" x14ac:dyDescent="0.2">
      <c r="A50" s="18" t="s">
        <v>100</v>
      </c>
      <c r="B50" s="18" t="s">
        <v>90</v>
      </c>
      <c r="D50" t="str">
        <f t="shared" si="3"/>
        <v>&lt;tr&gt;&lt;td&gt;&amp;lt; (Less Than)&lt;/td&gt;&lt;td&gt;Evaluates if a value is less than the value that follows this symbol.&lt;/td&gt;&lt;/tr&gt;</v>
      </c>
    </row>
    <row r="51" spans="1:4" x14ac:dyDescent="0.2">
      <c r="A51" s="18" t="s">
        <v>99</v>
      </c>
      <c r="B51" s="18" t="s">
        <v>91</v>
      </c>
      <c r="D51" t="str">
        <f t="shared" si="3"/>
        <v>&lt;tr&gt;&lt;td&gt;&amp;gt; (Greater Than)&lt;/td&gt;&lt;td&gt;Evaluates if a value is greater than the value that follows this symbol.&lt;/td&gt;&lt;/tr&gt;</v>
      </c>
    </row>
    <row r="52" spans="1:4" x14ac:dyDescent="0.2">
      <c r="A52" s="18" t="s">
        <v>101</v>
      </c>
      <c r="B52" s="18" t="s">
        <v>92</v>
      </c>
      <c r="D52" t="str">
        <f t="shared" si="3"/>
        <v>&lt;tr&gt;&lt;td&gt;&amp;lt;= (Less Than or Equal)&lt;/td&gt;&lt;td&gt;Evaluates if a value is less than or equal to the value that follows this symbol.&lt;/td&gt;&lt;/tr&gt;</v>
      </c>
    </row>
    <row r="53" spans="1:4" x14ac:dyDescent="0.2">
      <c r="A53" s="18" t="s">
        <v>98</v>
      </c>
      <c r="B53" s="18" t="s">
        <v>93</v>
      </c>
      <c r="D53" t="str">
        <f t="shared" si="3"/>
        <v>&lt;tr&gt;&lt;td&gt;&amp;gt;= (Greater Than or Equal)&lt;/td&gt;&lt;td&gt;Evaluates if a value is greater than or equal to the value that follows this symbol.&lt;/td&gt;&lt;/tr&gt;</v>
      </c>
    </row>
    <row r="54" spans="1:4" x14ac:dyDescent="0.2">
      <c r="A54" s="18" t="s">
        <v>97</v>
      </c>
      <c r="B54" s="18" t="s">
        <v>94</v>
      </c>
      <c r="D54" t="str">
        <f t="shared" si="3"/>
        <v>&lt;tr&gt;&lt;td&gt;&amp;amp;&amp;amp; (AND)&lt;/td&gt;&lt;td&gt;Evaluates if two values or expressions are both true. Use this operator as an alternative to the logical function AND.&lt;/td&gt;&lt;/tr&gt;</v>
      </c>
    </row>
    <row r="55" spans="1:4" x14ac:dyDescent="0.2">
      <c r="A55" s="18" t="s">
        <v>95</v>
      </c>
      <c r="B55" s="18" t="s">
        <v>96</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13</v>
      </c>
      <c r="D60" t="str">
        <f>"&lt;div class='v-space'&gt;&lt;/div&gt;&lt;div id='" &amp; SUBSTITUTE(LOWER(A60), " ", "_") &amp;"'&gt;&lt;h2&gt;" &amp; A60 &amp; "&lt;/h2&gt;"</f>
        <v>&lt;div class='v-space'&gt;&lt;/div&gt;&lt;div id='text_operators'&gt;&lt;h2&gt;Text Operators&lt;/h2&gt;</v>
      </c>
    </row>
    <row r="61" spans="1:4" x14ac:dyDescent="0.2">
      <c r="A61" t="s">
        <v>72</v>
      </c>
      <c r="B61" t="s">
        <v>23</v>
      </c>
      <c r="D61" t="str">
        <f>"&lt;table&gt;&lt;thead&gt;&lt;th class='table-column-name'&gt;" &amp; A61 &amp; "&lt;/th&gt;&lt;th&gt;" &amp; B61 &amp; "&lt;/th&gt;&lt;/thead&gt;&lt;tbody&gt;"</f>
        <v>&lt;table&gt;&lt;thead&gt;&lt;th class='table-column-name'&gt;Operator&lt;/th&gt;&lt;th&gt;Description&lt;/th&gt;&lt;/thead&gt;&lt;tbody&gt;</v>
      </c>
    </row>
    <row r="62" spans="1:4" x14ac:dyDescent="0.2">
      <c r="A62" t="s">
        <v>103</v>
      </c>
      <c r="B62" t="s">
        <v>102</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105</v>
      </c>
      <c r="D65" t="str">
        <f>"&lt;div class='v-space'&gt;&lt;/div&gt;&lt;div id='" &amp; SUBSTITUTE(LOWER(A65), " ", "_") &amp;"'&gt;&lt;h2&gt;" &amp; A65 &amp; "&lt;/h2&gt;"</f>
        <v>&lt;div class='v-space'&gt;&lt;/div&gt;&lt;div id='date_and_time_functions'&gt;&lt;h2&gt;Date and Time Functions&lt;/h2&gt;</v>
      </c>
    </row>
    <row r="66" spans="1:4" x14ac:dyDescent="0.2">
      <c r="A66" t="s">
        <v>71</v>
      </c>
      <c r="B66" t="s">
        <v>23</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108</v>
      </c>
      <c r="B67" s="10" t="s">
        <v>483</v>
      </c>
      <c r="D67" t="str">
        <f t="shared" ref="D67:D73" si="5">"&lt;tr&gt;&lt;td&gt;&lt;a href='executable_calculate_field_values.html#" &amp; LOWER(A67) &amp; "'&gt;" &amp;A67 &amp; "&lt;/A&gt;&lt;/td&gt;&lt;td&gt;" &amp; B67 &amp; "&lt;/td&gt;&lt;/tr&gt;"</f>
        <v>&lt;tr&gt;&lt;td&gt;&lt;a href='executable_calculate_field_values.html#adddays'&gt;ADDDAYS&lt;/A&gt;&lt;/td&gt;&lt;td&gt;Returns the date that is the indicated number of days before or after a specified date/datetime. &lt;/td&gt;&lt;/tr&gt;</v>
      </c>
    </row>
    <row r="68" spans="1:4" ht="51" x14ac:dyDescent="0.2">
      <c r="A68" t="s">
        <v>106</v>
      </c>
      <c r="B68" s="10" t="s">
        <v>484</v>
      </c>
      <c r="D68" t="str">
        <f t="shared" si="5"/>
        <v>&lt;tr&gt;&lt;td&gt;&lt;a href='executable_calculate_field_values.html#addmonths'&gt;ADDMONTHS&lt;/A&gt;&lt;/td&gt;&lt;td&gt;Returns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110</v>
      </c>
      <c r="B69" s="10" t="s">
        <v>229</v>
      </c>
      <c r="D69" t="str">
        <f t="shared" si="5"/>
        <v>&lt;tr&gt;&lt;td&gt;&lt;a href='executable_calculate_field_values.html#date'&gt;DATE&lt;/A&gt;&lt;/td&gt;&lt;td&gt;Returns a date value from year, month, and day values you enter.&lt;/td&gt;&lt;/tr&gt;</v>
      </c>
    </row>
    <row r="70" spans="1:4" ht="17" x14ac:dyDescent="0.2">
      <c r="A70" t="s">
        <v>111</v>
      </c>
      <c r="B70" s="10" t="s">
        <v>112</v>
      </c>
      <c r="D70" t="str">
        <f t="shared" si="5"/>
        <v>&lt;tr&gt;&lt;td&gt;&lt;a href='executable_calculate_field_values.html#datevalue'&gt;DATEVALUE&lt;/A&gt;&lt;/td&gt;&lt;td&gt;Returns a date value for a date/time or text expression.&lt;/td&gt;&lt;/tr&gt;</v>
      </c>
    </row>
    <row r="71" spans="1:4" ht="17" x14ac:dyDescent="0.2">
      <c r="A71" t="s">
        <v>113</v>
      </c>
      <c r="B71" s="10" t="s">
        <v>114</v>
      </c>
      <c r="D71" t="str">
        <f t="shared" si="5"/>
        <v>&lt;tr&gt;&lt;td&gt;&lt;a href='executable_calculate_field_values.html#daysbetween'&gt;DAYSBETWEEN&lt;/A&gt;&lt;/td&gt;&lt;td&gt;Returns the date difference between the two days.&lt;/td&gt;&lt;/tr&gt;</v>
      </c>
    </row>
    <row r="72" spans="1:4" ht="17" x14ac:dyDescent="0.2">
      <c r="A72" t="s">
        <v>115</v>
      </c>
      <c r="B72" s="10" t="s">
        <v>116</v>
      </c>
      <c r="D72" t="str">
        <f t="shared" si="5"/>
        <v>&lt;tr&gt;&lt;td&gt;&lt;a href='executable_calculate_field_values.html#now'&gt;NOW&lt;/A&gt;&lt;/td&gt;&lt;td&gt;Returns a date/time representing the current moment.&lt;/td&gt;&lt;/tr&gt;</v>
      </c>
    </row>
    <row r="73" spans="1:4" ht="17" x14ac:dyDescent="0.2">
      <c r="A73" t="s">
        <v>117</v>
      </c>
      <c r="B73" s="10" t="s">
        <v>118</v>
      </c>
      <c r="D73" t="str">
        <f t="shared" si="5"/>
        <v>&lt;tr&gt;&lt;td&gt;&lt;a href='executable_calculate_field_values.html#today'&gt;TODAY&lt;/A&gt;&lt;/td&gt;&lt;td&gt;Returns the current date as a date data type.&lt;/td&gt;&lt;/tr&gt;</v>
      </c>
    </row>
    <row r="74" spans="1:4" x14ac:dyDescent="0.2">
      <c r="D74" t="str">
        <f>"&lt;/tbody&gt;&lt;/table&gt;&lt;/div&gt;"</f>
        <v>&lt;/tbody&gt;&lt;/table&gt;&lt;/div&gt;</v>
      </c>
    </row>
    <row r="78" spans="1:4" x14ac:dyDescent="0.2">
      <c r="A78" t="s">
        <v>119</v>
      </c>
      <c r="D78" t="str">
        <f>"&lt;div class='v-space'&gt;&lt;/div&gt;&lt;div id='" &amp; SUBSTITUTE(LOWER(A78), " ", "_") &amp;"'&gt;&lt;h2&gt;" &amp; A78 &amp; "&lt;/h2&gt;"</f>
        <v>&lt;div class='v-space'&gt;&lt;/div&gt;&lt;div id='logical_functions'&gt;&lt;h2&gt;Logical Functions&lt;/h2&gt;</v>
      </c>
    </row>
    <row r="79" spans="1:4" x14ac:dyDescent="0.2">
      <c r="A79" t="s">
        <v>71</v>
      </c>
      <c r="B79" t="s">
        <v>23</v>
      </c>
      <c r="D79" t="str">
        <f>"&lt;table&gt;&lt;thead&gt;&lt;th class='table-column-name'&gt;" &amp; A79 &amp; "&lt;/th&gt;&lt;th&gt;" &amp; B79 &amp; "&lt;/th&gt;&lt;/thead&gt;&lt;tbody&gt;"</f>
        <v>&lt;table&gt;&lt;thead&gt;&lt;th class='table-column-name'&gt;Function&lt;/th&gt;&lt;th&gt;Description&lt;/th&gt;&lt;/thead&gt;&lt;tbody&gt;</v>
      </c>
    </row>
    <row r="80" spans="1:4" x14ac:dyDescent="0.2">
      <c r="A80" t="s">
        <v>253</v>
      </c>
      <c r="B80" t="s">
        <v>485</v>
      </c>
      <c r="D80" t="str">
        <f t="shared" ref="D80:D86" si="6">"&lt;tr&gt;&lt;td&gt;&lt;a href='executable_calculate_field_values.html#" &amp; LOWER(A80) &amp; "'&gt;" &amp;A80 &amp; "&lt;/A&gt;&lt;/td&gt;&lt;td&gt;" &amp; B80 &amp; "&lt;/td&gt;&lt;/tr&gt;"</f>
        <v>&lt;tr&gt;&lt;td&gt;&lt;a href='executable_calculate_field_values.html#and'&gt;AND&lt;/A&gt;&lt;/td&gt;&lt;td&gt;Returns a TRUE response if all values are true; returns a FALSE response if one or more values are false.&lt;/td&gt;&lt;/tr&gt;</v>
      </c>
    </row>
    <row r="81" spans="1:4" ht="34" x14ac:dyDescent="0.2">
      <c r="A81" t="s">
        <v>120</v>
      </c>
      <c r="B81" s="10" t="s">
        <v>121</v>
      </c>
      <c r="D81" t="str">
        <f t="shared" si="6"/>
        <v>&lt;tr&gt;&lt;td&gt;&lt;a href='executable_calculate_field_values.html#blankvalue'&gt;BLANKVALUE&lt;/A&gt;&lt;/td&gt;&lt;td&gt;Determines if an expression has a value and returns a substitute expression if it doesn’t. If the expression has a value, returns the value of the expression.&lt;/td&gt;&lt;/tr&gt;</v>
      </c>
    </row>
    <row r="82" spans="1:4" ht="17" x14ac:dyDescent="0.2">
      <c r="A82" t="s">
        <v>122</v>
      </c>
      <c r="B82" s="10" t="s">
        <v>123</v>
      </c>
      <c r="D82" t="str">
        <f t="shared" si="6"/>
        <v>&lt;tr&gt;&lt;td&gt;&lt;a href='executable_calculate_field_values.html#if'&gt;IF&lt;/A&gt;&lt;/td&gt;&lt;td&gt;Determines if expressions are true or false. Returns a given value if true and another value if false.&lt;/td&gt;&lt;/tr&gt;</v>
      </c>
    </row>
    <row r="83" spans="1:4" ht="17" x14ac:dyDescent="0.2">
      <c r="A83" t="s">
        <v>124</v>
      </c>
      <c r="B83" s="10" t="s">
        <v>125</v>
      </c>
      <c r="D83" t="str">
        <f t="shared" si="6"/>
        <v>&lt;tr&gt;&lt;td&gt;&lt;a href='executable_calculate_field_values.html#isblank'&gt;ISBLANK&lt;/A&gt;&lt;/td&gt;&lt;td&gt;Determines if an expression has a value and returns TRUE if it does not. If it contains a value, this function returns FALSE.&lt;/td&gt;&lt;/tr&gt;</v>
      </c>
    </row>
    <row r="84" spans="1:4" ht="17" x14ac:dyDescent="0.2">
      <c r="A84" t="s">
        <v>126</v>
      </c>
      <c r="B84" s="10" t="s">
        <v>127</v>
      </c>
      <c r="D84" t="str">
        <f t="shared" si="6"/>
        <v>&lt;tr&gt;&lt;td&gt;&lt;a href='executable_calculate_field_values.html#isnumber'&gt;ISNUMBER&lt;/A&gt;&lt;/td&gt;&lt;td&gt;Determines if a text value is a number and returns TRUE if it is. Otherwise, it returns FALSE.&lt;/td&gt;&lt;/tr&gt;</v>
      </c>
    </row>
    <row r="85" spans="1:4" ht="17" x14ac:dyDescent="0.2">
      <c r="A85" t="s">
        <v>128</v>
      </c>
      <c r="B85" s="10" t="s">
        <v>129</v>
      </c>
      <c r="D85" t="str">
        <f t="shared" si="6"/>
        <v>&lt;tr&gt;&lt;td&gt;&lt;a href='executable_calculate_field_values.html#not'&gt;NOT&lt;/A&gt;&lt;/td&gt;&lt;td&gt;Returns FALSE for TRUE and TRUE for FALSE.&lt;/td&gt;&lt;/tr&gt;</v>
      </c>
    </row>
    <row r="86" spans="1:4" ht="17" x14ac:dyDescent="0.2">
      <c r="A86" t="s">
        <v>223</v>
      </c>
      <c r="B86" s="10" t="s">
        <v>486</v>
      </c>
      <c r="D86" t="str">
        <f t="shared" si="6"/>
        <v>&lt;tr&gt;&lt;td&gt;&lt;a href='executable_calculate_field_values.html#or'&gt;OR&lt;/A&gt;&lt;/td&gt;&lt;td&gt;Determines if expressions are true or false. Returns TRUE if any expression is true. Returns FALSE if all expressions are false.&lt;/td&gt;&lt;/tr&gt;</v>
      </c>
    </row>
    <row r="87" spans="1:4" x14ac:dyDescent="0.2">
      <c r="D87" t="str">
        <f>"&lt;/tbody&gt;&lt;/table&gt;&lt;/div&gt;"</f>
        <v>&lt;/tbody&gt;&lt;/table&gt;&lt;/div&gt;</v>
      </c>
    </row>
    <row r="90" spans="1:4" x14ac:dyDescent="0.2">
      <c r="A90" t="s">
        <v>157</v>
      </c>
      <c r="D90" t="str">
        <f>"&lt;div class='v-space'&gt;&lt;/div&gt;&lt;div id='" &amp; SUBSTITUTE(LOWER(A90), " ", "_") &amp;"'&gt;&lt;h2&gt;" &amp; A90 &amp; "&lt;/h2&gt;"</f>
        <v>&lt;div class='v-space'&gt;&lt;/div&gt;&lt;div id='math_functions'&gt;&lt;h2&gt;Math Functions&lt;/h2&gt;</v>
      </c>
    </row>
    <row r="91" spans="1:4" x14ac:dyDescent="0.2">
      <c r="A91" t="s">
        <v>71</v>
      </c>
      <c r="B91" t="s">
        <v>23</v>
      </c>
      <c r="D91" t="str">
        <f>"&lt;table&gt;&lt;thead&gt;&lt;th class='table-column-name'&gt;" &amp; A91 &amp; "&lt;/th&gt;&lt;th&gt;" &amp; B91 &amp; "&lt;/th&gt;&lt;/thead&gt;&lt;tbody&gt;"</f>
        <v>&lt;table&gt;&lt;thead&gt;&lt;th class='table-column-name'&gt;Function&lt;/th&gt;&lt;th&gt;Description&lt;/th&gt;&lt;/thead&gt;&lt;tbody&gt;</v>
      </c>
    </row>
    <row r="92" spans="1:4" ht="17" x14ac:dyDescent="0.2">
      <c r="A92" s="10" t="s">
        <v>475</v>
      </c>
      <c r="B92" s="10" t="s">
        <v>476</v>
      </c>
      <c r="D92" t="str">
        <f>"&lt;tr&gt;&lt;td&gt;&lt;a href='executable_calculate_field_values.html#" &amp; LOWER(A92) &amp; "'&gt;" &amp;A92 &amp; "&lt;/A&gt;&lt;/td&gt;&lt;td&gt;" &amp; B92 &amp; "&lt;/td&gt;&lt;/tr&gt;"</f>
        <v>&lt;tr&gt;&lt;td&gt;&lt;a href='executable_calculate_field_values.html#max'&gt;MAX&lt;/A&gt;&lt;/td&gt;&lt;td&gt;Returns the highest number from a list of numbers.&lt;/td&gt;&lt;/tr&gt;</v>
      </c>
    </row>
    <row r="93" spans="1:4" x14ac:dyDescent="0.2">
      <c r="A93" t="s">
        <v>478</v>
      </c>
      <c r="B93" t="s">
        <v>479</v>
      </c>
      <c r="D93" t="str">
        <f>"&lt;tr&gt;&lt;td&gt;&lt;a href='executable_calculate_field_values.html#" &amp; LOWER(A93) &amp; "'&gt;" &amp;A93 &amp; "&lt;/A&gt;&lt;/td&gt;&lt;td&gt;" &amp; B93 &amp; "&lt;/td&gt;&lt;/tr&gt;"</f>
        <v>&lt;tr&gt;&lt;td&gt;&lt;a href='executable_calculate_field_values.html#min'&gt;MIN&lt;/A&gt;&lt;/td&gt;&lt;td&gt;Returns the lowest number from a list of numbers.&lt;/td&gt;&lt;/tr&gt;</v>
      </c>
    </row>
    <row r="94" spans="1:4" x14ac:dyDescent="0.2">
      <c r="A94" t="s">
        <v>165</v>
      </c>
      <c r="B94" t="s">
        <v>230</v>
      </c>
      <c r="D94" t="str">
        <f>"&lt;tr&gt;&lt;td&gt;&lt;a href='executable_calculate_field_values.html#" &amp; LOWER(A94) &amp; "'&gt;" &amp;A94 &amp; "&lt;/A&gt;&lt;/td&gt;&lt;td&gt;" &amp; B94 &amp; "&lt;/td&gt;&lt;/tr&gt;"</f>
        <v>&lt;tr&gt;&lt;td&gt;&lt;a href='executable_calculate_field_values.html#round'&gt;ROUND&lt;/A&gt;&lt;/td&gt;&lt;td&gt;Returns the nearest number to a number you specify, constraining the new number by a specified number of digits.&lt;/td&gt;&lt;/tr&gt;</v>
      </c>
    </row>
    <row r="95" spans="1:4" x14ac:dyDescent="0.2">
      <c r="D95" t="str">
        <f>"&lt;/tbody&gt;&lt;/table&gt;&lt;/div&gt;"</f>
        <v>&lt;/tbody&gt;&lt;/table&gt;&lt;/div&gt;</v>
      </c>
    </row>
    <row r="98" spans="1:4" x14ac:dyDescent="0.2">
      <c r="A98" t="s">
        <v>16</v>
      </c>
      <c r="D98" t="str">
        <f>"&lt;div class='v-space'&gt;&lt;/div&gt;&lt;div id='" &amp; SUBSTITUTE(LOWER(A98), " ", "_") &amp;"'&gt;&lt;h2&gt;" &amp; A98 &amp; "&lt;/h2&gt;"</f>
        <v>&lt;div class='v-space'&gt;&lt;/div&gt;&lt;div id='text_functions'&gt;&lt;h2&gt;Text Functions&lt;/h2&gt;</v>
      </c>
    </row>
    <row r="99" spans="1:4" x14ac:dyDescent="0.2">
      <c r="A99" t="s">
        <v>71</v>
      </c>
      <c r="B99" t="s">
        <v>23</v>
      </c>
      <c r="D99" t="str">
        <f>"&lt;table&gt;&lt;thead&gt;&lt;th class='table-column-name'&gt;" &amp; A99 &amp; "&lt;/th&gt;&lt;th&gt;" &amp; B99 &amp; "&lt;/th&gt;&lt;/thead&gt;&lt;tbody&gt;"</f>
        <v>&lt;table&gt;&lt;thead&gt;&lt;th class='table-column-name'&gt;Function&lt;/th&gt;&lt;th&gt;Description&lt;/th&gt;&lt;/thead&gt;&lt;tbody&gt;</v>
      </c>
    </row>
    <row r="100" spans="1:4" ht="17" x14ac:dyDescent="0.2">
      <c r="A100" s="10" t="s">
        <v>130</v>
      </c>
      <c r="B100" s="10" t="s">
        <v>131</v>
      </c>
      <c r="D100" t="str">
        <f t="shared" ref="D100:D110" si="7">"&lt;tr&gt;&lt;td&gt;&lt;a href='executable_calculate_field_values.html#" &amp; LOWER(A100) &amp; "'&gt;" &amp;A100 &amp; "&lt;/A&gt;&lt;/td&gt;&lt;td&gt;" &amp; B100 &amp; "&lt;/td&gt;&lt;/tr&gt;"</f>
        <v>&lt;tr&gt;&lt;td&gt;&lt;a href='executable_calculate_field_values.html#begins'&gt;BEGINS&lt;/A&gt;&lt;/td&gt;&lt;td&gt;Determines if text begins with specific characters and returns TRUE if it does. Returns FALSE if it doesn't.&lt;/td&gt;&lt;/tr&gt;</v>
      </c>
    </row>
    <row r="101" spans="1:4" ht="17" x14ac:dyDescent="0.2">
      <c r="A101" s="10" t="s">
        <v>132</v>
      </c>
      <c r="B101" s="10" t="s">
        <v>133</v>
      </c>
      <c r="D101" t="str">
        <f t="shared" si="7"/>
        <v>&lt;tr&gt;&lt;td&gt;&lt;a href='executable_calculate_field_values.html#contains'&gt;CONTAINS&lt;/A&gt;&lt;/td&gt;&lt;td&gt;Compares two arguments of text and returns TRUE if the first argument contains the second argument. If not, returns FALSE.&lt;/td&gt;&lt;/tr&gt;</v>
      </c>
    </row>
    <row r="102" spans="1:4" ht="17" x14ac:dyDescent="0.2">
      <c r="A102" s="10" t="s">
        <v>134</v>
      </c>
      <c r="B102" s="10" t="s">
        <v>135</v>
      </c>
      <c r="D102" t="str">
        <f t="shared" si="7"/>
        <v>&lt;tr&gt;&lt;td&gt;&lt;a href='executable_calculate_field_values.html#left'&gt;LEFT&lt;/A&gt;&lt;/td&gt;&lt;td&gt;Returns the specified number of characters from the beginning of a text string.&lt;/td&gt;&lt;/tr&gt;</v>
      </c>
    </row>
    <row r="103" spans="1:4" ht="17" x14ac:dyDescent="0.2">
      <c r="A103" s="10" t="s">
        <v>136</v>
      </c>
      <c r="B103" s="10" t="s">
        <v>137</v>
      </c>
      <c r="D103" t="str">
        <f t="shared" si="7"/>
        <v>&lt;tr&gt;&lt;td&gt;&lt;a href='executable_calculate_field_values.html#len'&gt;LEN&lt;/A&gt;&lt;/td&gt;&lt;td&gt;Returns the number of characters in a specified text string.&lt;/td&gt;&lt;/tr&gt;</v>
      </c>
    </row>
    <row r="104" spans="1:4" ht="17" x14ac:dyDescent="0.2">
      <c r="A104" s="10" t="s">
        <v>138</v>
      </c>
      <c r="B104" s="10" t="s">
        <v>139</v>
      </c>
      <c r="D104" t="str">
        <f t="shared" si="7"/>
        <v>&lt;tr&gt;&lt;td&gt;&lt;a href='executable_calculate_field_values.html#lower'&gt;LOWER&lt;/A&gt;&lt;/td&gt;&lt;td&gt;Converts all letters in the specified text string to lowercase. Any characters that are not letters are unaffected by this function. &lt;/td&gt;&lt;/tr&gt;</v>
      </c>
    </row>
    <row r="105" spans="1:4" ht="17" x14ac:dyDescent="0.2">
      <c r="A105" s="10" t="s">
        <v>140</v>
      </c>
      <c r="B105" s="10" t="s">
        <v>141</v>
      </c>
      <c r="D105" t="str">
        <f t="shared" si="7"/>
        <v>&lt;tr&gt;&lt;td&gt;&lt;a href='executable_calculate_field_values.html#right'&gt;RIGHT&lt;/A&gt;&lt;/td&gt;&lt;td&gt;Returns the specified number of characters from the end of a text string.&lt;/td&gt;&lt;/tr&gt;</v>
      </c>
    </row>
    <row r="106" spans="1:4" ht="17" x14ac:dyDescent="0.2">
      <c r="A106" s="10" t="s">
        <v>142</v>
      </c>
      <c r="B106" s="10" t="s">
        <v>143</v>
      </c>
      <c r="D106" t="str">
        <f t="shared" si="7"/>
        <v>&lt;tr&gt;&lt;td&gt;&lt;a href='executable_calculate_field_values.html#substitude'&gt;SUBSTITUDE&lt;/A&gt;&lt;/td&gt;&lt;td&gt;Substitutes new text for old text in a text string.&lt;/td&gt;&lt;/tr&gt;</v>
      </c>
    </row>
    <row r="107" spans="1:4" ht="34" x14ac:dyDescent="0.2">
      <c r="A107" s="10" t="s">
        <v>144</v>
      </c>
      <c r="B107" s="10" t="s">
        <v>145</v>
      </c>
      <c r="D107" t="str">
        <f t="shared" si="7"/>
        <v>&lt;tr&gt;&lt;td&gt;&lt;a href='executable_calculate_field_values.html#text'&gt;TEXT&lt;/A&gt;&lt;/td&gt;&lt;td&gt;Converts a percent, number, date, date/time, or currency type field into text anywhere formulas are used, equals to String.valueOf in APEX. &lt;/td&gt;&lt;/tr&gt;</v>
      </c>
    </row>
    <row r="108" spans="1:4" ht="17" x14ac:dyDescent="0.2">
      <c r="A108" s="10" t="s">
        <v>146</v>
      </c>
      <c r="B108" s="10" t="s">
        <v>147</v>
      </c>
      <c r="D108" t="str">
        <f t="shared" si="7"/>
        <v>&lt;tr&gt;&lt;td&gt;&lt;a href='executable_calculate_field_values.html#trim'&gt;TRIM&lt;/A&gt;&lt;/td&gt;&lt;td&gt;Removes the spaces and tabs from the beginning and end of a text string.&lt;/td&gt;&lt;/tr&gt;</v>
      </c>
    </row>
    <row r="109" spans="1:4" ht="17" x14ac:dyDescent="0.2">
      <c r="A109" s="10" t="s">
        <v>148</v>
      </c>
      <c r="B109" s="10" t="s">
        <v>149</v>
      </c>
      <c r="D109" t="str">
        <f t="shared" si="7"/>
        <v>&lt;tr&gt;&lt;td&gt;&lt;a href='executable_calculate_field_values.html#upper'&gt;UPPER&lt;/A&gt;&lt;/td&gt;&lt;td&gt;Converts all letters in the specified text string to uppercase. Any characters that are not letters are unaffected by this function. &lt;/td&gt;&lt;/tr&gt;</v>
      </c>
    </row>
    <row r="110" spans="1:4" ht="17" x14ac:dyDescent="0.2">
      <c r="A110" s="10" t="s">
        <v>150</v>
      </c>
      <c r="B110" s="10" t="s">
        <v>151</v>
      </c>
      <c r="D110" t="str">
        <f t="shared" si="7"/>
        <v>&lt;tr&gt;&lt;td&gt;&lt;a href='executable_calculate_field_values.html#value'&gt;VALUE&lt;/A&gt;&lt;/td&gt;&lt;td&gt;Converts a text string to a number.&lt;/td&gt;&lt;/tr&gt;</v>
      </c>
    </row>
    <row r="111" spans="1:4" x14ac:dyDescent="0.2">
      <c r="D111" t="str">
        <f>"&lt;/tbody&gt;&lt;/table&gt;&lt;/div&gt;"</f>
        <v>&lt;/tbody&gt;&lt;/table&gt;&lt;/div&gt;</v>
      </c>
    </row>
    <row r="113" spans="1:4" x14ac:dyDescent="0.2">
      <c r="A113" t="s">
        <v>635</v>
      </c>
      <c r="D113" t="str">
        <f>"&lt;div class='v-space'&gt;&lt;/div&gt;&lt;div id='" &amp; SUBSTITUTE(LOWER(A113), " ", "_") &amp;"'&gt;&lt;h2&gt;" &amp; A113 &amp; "&lt;/h2&gt;"</f>
        <v>&lt;div class='v-space'&gt;&lt;/div&gt;&lt;div id='aggregate_functions'&gt;&lt;h2&gt;Aggregate Functions&lt;/h2&gt;</v>
      </c>
    </row>
    <row r="114" spans="1:4" x14ac:dyDescent="0.2">
      <c r="A114" t="s">
        <v>71</v>
      </c>
      <c r="B114" t="s">
        <v>23</v>
      </c>
      <c r="D114" t="str">
        <f>"&lt;table&gt;&lt;thead&gt;&lt;th class='table-column-name'&gt;" &amp; A114 &amp; "&lt;/th&gt;&lt;th&gt;" &amp; B114 &amp; "&lt;/th&gt;&lt;/thead&gt;&lt;tbody&gt;"</f>
        <v>&lt;table&gt;&lt;thead&gt;&lt;th class='table-column-name'&gt;Function&lt;/th&gt;&lt;th&gt;Description&lt;/th&gt;&lt;/thead&gt;&lt;tbody&gt;</v>
      </c>
    </row>
    <row r="115" spans="1:4" ht="17" x14ac:dyDescent="0.2">
      <c r="A115" t="s">
        <v>629</v>
      </c>
      <c r="B115" s="10" t="s">
        <v>655</v>
      </c>
      <c r="D115" t="str">
        <f t="shared" ref="D115:D120" si="8">"&lt;tr&gt;&lt;td&gt;&lt;a href='executable_calculate_field_values.html#" &amp; LOWER(A115) &amp; "'&gt;" &amp;A115 &amp; "&lt;/A&gt;&lt;/td&gt;&lt;td&gt;" &amp; B115 &amp; "&lt;/td&gt;&lt;/tr&gt;"</f>
        <v>&lt;tr&gt;&lt;td&gt;&lt;a href='executable_calculate_field_values.html#agg_avg'&gt;AGG_AVG&lt;/A&gt;&lt;/td&gt;&lt;td&gt;Returns the average value of a numeric field matching the query criteria(optional) on the aggregate object.&lt;/td&gt;&lt;/tr&gt;</v>
      </c>
    </row>
    <row r="116" spans="1:4" x14ac:dyDescent="0.2">
      <c r="A116" t="s">
        <v>630</v>
      </c>
      <c r="B116" t="s">
        <v>656</v>
      </c>
      <c r="D116" t="str">
        <f t="shared" si="8"/>
        <v>&lt;tr&gt;&lt;td&gt;&lt;a href='executable_calculate_field_values.html#agg_count'&gt;AGG_COUNT&lt;/A&gt;&lt;/td&gt;&lt;td&gt;Returns the number of rows matching the query criteria(optional) on the aggregate object.&lt;/td&gt;&lt;/tr&gt;</v>
      </c>
    </row>
    <row r="117" spans="1:4" x14ac:dyDescent="0.2">
      <c r="A117" t="s">
        <v>631</v>
      </c>
      <c r="B117" t="s">
        <v>657</v>
      </c>
      <c r="D117" t="str">
        <f t="shared" si="8"/>
        <v>&lt;tr&gt;&lt;td&gt;&lt;a href='executable_calculate_field_values.html#agg_count_distinct'&gt;AGG_COUNT_DISTINCT&lt;/A&gt;&lt;/td&gt;&lt;td&gt;Returns the number of distinct non-null field values matching the query criteria(optional) on the aggregate object.&lt;/td&gt;&lt;/tr&gt;</v>
      </c>
    </row>
    <row r="118" spans="1:4" x14ac:dyDescent="0.2">
      <c r="A118" t="s">
        <v>632</v>
      </c>
      <c r="B118" t="s">
        <v>658</v>
      </c>
      <c r="D118" t="str">
        <f t="shared" si="8"/>
        <v>&lt;tr&gt;&lt;td&gt;&lt;a href='executable_calculate_field_values.html#agg_max'&gt;AGG_MAX&lt;/A&gt;&lt;/td&gt;&lt;td&gt;Returns the maximum value of a field matching the query criteria(optional) on the aggregate object.&lt;/td&gt;&lt;/tr&gt;</v>
      </c>
    </row>
    <row r="119" spans="1:4" x14ac:dyDescent="0.2">
      <c r="A119" t="s">
        <v>633</v>
      </c>
      <c r="B119" t="s">
        <v>659</v>
      </c>
      <c r="D119" t="str">
        <f t="shared" si="8"/>
        <v>&lt;tr&gt;&lt;td&gt;&lt;a href='executable_calculate_field_values.html#agg_min'&gt;AGG_MIN&lt;/A&gt;&lt;/td&gt;&lt;td&gt;Returns the minimum value of a field matching the query criteria(optional) on the aggregate object.&lt;/td&gt;&lt;/tr&gt;</v>
      </c>
    </row>
    <row r="120" spans="1:4" x14ac:dyDescent="0.2">
      <c r="A120" t="s">
        <v>634</v>
      </c>
      <c r="B120" t="s">
        <v>660</v>
      </c>
      <c r="D120" t="str">
        <f t="shared" si="8"/>
        <v>&lt;tr&gt;&lt;td&gt;&lt;a href='executable_calculate_field_values.html#agg_sum'&gt;AGG_SUM&lt;/A&gt;&lt;/td&gt;&lt;td&gt;Returns the total sum of a numeric field matching the query criteria(optional) on the aggregate object.&lt;/td&gt;&lt;/tr&gt;</v>
      </c>
    </row>
    <row r="121" spans="1:4" x14ac:dyDescent="0.2">
      <c r="D121" t="str">
        <f>"&lt;/tbody&gt;&lt;/table&gt;&lt;/div&gt;"</f>
        <v>&lt;/tbody&gt;&lt;/table&gt;&lt;/div&gt;</v>
      </c>
    </row>
    <row r="124" spans="1:4" x14ac:dyDescent="0.2">
      <c r="A124" t="s">
        <v>17</v>
      </c>
      <c r="D124" t="str">
        <f>"&lt;div class='v-space'&gt;&lt;/div&gt;&lt;div id='" &amp; SUBSTITUTE(LOWER(A124), " ", "_") &amp;"'&gt;&lt;h2&gt;" &amp; A124 &amp; "&lt;/h2&gt;"</f>
        <v>&lt;div class='v-space'&gt;&lt;/div&gt;&lt;div id='advanced_functions'&gt;&lt;h2&gt;Advanced Functions&lt;/h2&gt;</v>
      </c>
    </row>
    <row r="125" spans="1:4" x14ac:dyDescent="0.2">
      <c r="A125" t="s">
        <v>71</v>
      </c>
      <c r="B125" t="s">
        <v>23</v>
      </c>
      <c r="D125" t="str">
        <f>"&lt;table&gt;&lt;thead&gt;&lt;th class='table-column-name'&gt;" &amp; A125 &amp; "&lt;/th&gt;&lt;th&gt;" &amp; B125 &amp; "&lt;/th&gt;&lt;/thead&gt;&lt;tbody&gt;"</f>
        <v>&lt;table&gt;&lt;thead&gt;&lt;th class='table-column-name'&gt;Function&lt;/th&gt;&lt;th&gt;Description&lt;/th&gt;&lt;/thead&gt;&lt;tbody&gt;</v>
      </c>
    </row>
    <row r="126" spans="1:4" x14ac:dyDescent="0.2">
      <c r="A126" t="s">
        <v>152</v>
      </c>
      <c r="B126" t="s">
        <v>153</v>
      </c>
      <c r="D126" t="str">
        <f>"&lt;tr&gt;&lt;td&gt;&lt;a href='executable_calculate_field_values.html#" &amp; LOWER(A126) &amp; "'&gt;" &amp;A126 &amp; "&lt;/A&gt;&lt;/td&gt;&lt;td&gt;" &amp; B126 &amp; "&lt;/td&gt;&lt;/tr&gt;"</f>
        <v>&lt;tr&gt;&lt;td&gt;&lt;a href='executable_calculate_field_values.html#scramble'&gt;SCRAMBLE&lt;/A&gt;&lt;/td&gt;&lt;td&gt;Returns the field value on a random record within the retrieved source data. &lt;/td&gt;&lt;/tr&gt;</v>
      </c>
    </row>
    <row r="127" spans="1:4" x14ac:dyDescent="0.2">
      <c r="A127" t="s">
        <v>471</v>
      </c>
      <c r="B127" t="s">
        <v>154</v>
      </c>
      <c r="D127" t="str">
        <f>"&lt;tr&gt;&lt;td&gt;&lt;a href='executable_calculate_field_values.html#" &amp; LOWER(A127) &amp; "'&gt;" &amp;A127 &amp; "&lt;/A&gt;&lt;/td&gt;&lt;td&gt;" &amp; B127 &amp; "&lt;/td&gt;&lt;/tr&gt;"</f>
        <v>&lt;tr&gt;&lt;td&gt;&lt;a href='executable_calculate_field_values.html#randomize'&gt;RANDOMIZE&lt;/A&gt;&lt;/td&gt;&lt;td&gt;Masks the input value randomly based on the data types.&lt;/td&gt;&lt;/tr&gt;</v>
      </c>
    </row>
    <row r="128" spans="1:4" x14ac:dyDescent="0.2">
      <c r="A128" t="s">
        <v>155</v>
      </c>
      <c r="B128" t="s">
        <v>156</v>
      </c>
      <c r="D128" t="str">
        <f>"&lt;tr&gt;&lt;td&gt;&lt;a href='executable_calculate_field_values.html#" &amp; LOWER(A128) &amp; "'&gt;" &amp;A128 &amp; "&lt;/A&gt;&lt;/td&gt;&lt;td&gt;" &amp; B128 &amp; "&lt;/td&gt;&lt;/tr&gt;"</f>
        <v>&lt;tr&gt;&lt;td&gt;&lt;a href='executable_calculate_field_values.html#vlookup'&gt;VLOOKUP&lt;/A&gt;&lt;/td&gt;&lt;td&gt;Returns a value by looking up a related value on a custom object similar to the &lt;span class='formula'&gt;VLOOKUP()&lt;/span&gt; Excel function.&lt;/td&gt;&lt;/tr&gt;</v>
      </c>
    </row>
    <row r="129" spans="4:4" x14ac:dyDescent="0.2">
      <c r="D129" t="str">
        <f>"&lt;/tbody&gt;&lt;/table&gt;&lt;/div&gt;"</f>
        <v>&lt;/tbody&gt;&lt;/table&gt;&lt;/div&gt;</v>
      </c>
    </row>
    <row r="130" spans="4:4" x14ac:dyDescent="0.2">
      <c r="D130"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284</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268</v>
      </c>
      <c r="F5" t="str">
        <f>"&lt;h2&gt;" &amp; A5 &amp; "&lt;/h2&gt;"</f>
        <v>&lt;h2&gt;Fields&lt;/h2&gt;</v>
      </c>
    </row>
    <row r="7" spans="1:7" ht="17" thickBot="1" x14ac:dyDescent="0.25">
      <c r="F7" t="str">
        <f>"&lt;div class='v-space'&gt;&lt;/div&gt;&lt;div&gt;"</f>
        <v>&lt;div class='v-space'&gt;&lt;/div&gt;&lt;div&gt;</v>
      </c>
    </row>
    <row r="8" spans="1:7" ht="17" thickBot="1" x14ac:dyDescent="0.25">
      <c r="A8" s="1" t="s">
        <v>21</v>
      </c>
      <c r="B8" s="2" t="s">
        <v>272</v>
      </c>
      <c r="C8" s="2" t="s">
        <v>22</v>
      </c>
      <c r="D8" s="2" t="s">
        <v>23</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273</v>
      </c>
      <c r="B9" s="4" t="s">
        <v>279</v>
      </c>
      <c r="C9" s="4" t="s">
        <v>24</v>
      </c>
      <c r="D9" s="4" t="s">
        <v>286</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274</v>
      </c>
      <c r="B10" s="4" t="s">
        <v>21</v>
      </c>
      <c r="C10" s="4" t="s">
        <v>42</v>
      </c>
      <c r="D10" s="4" t="s">
        <v>285</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275</v>
      </c>
      <c r="B11" s="4" t="s">
        <v>280</v>
      </c>
      <c r="C11" s="4" t="s">
        <v>42</v>
      </c>
      <c r="D11" s="4" t="s">
        <v>497</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276</v>
      </c>
      <c r="B12" s="8" t="s">
        <v>281</v>
      </c>
      <c r="C12" s="4" t="s">
        <v>42</v>
      </c>
      <c r="D12" s="6" t="s">
        <v>498</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282</v>
      </c>
      <c r="C13" s="4" t="s">
        <v>42</v>
      </c>
      <c r="D13" s="4" t="s">
        <v>499</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277</v>
      </c>
      <c r="B14" s="4" t="s">
        <v>283</v>
      </c>
      <c r="C14" s="4" t="s">
        <v>42</v>
      </c>
      <c r="D14" s="4" t="s">
        <v>291</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278</v>
      </c>
      <c r="B15" s="4" t="s">
        <v>455</v>
      </c>
      <c r="C15" s="4" t="s">
        <v>42</v>
      </c>
      <c r="D15" s="4" t="s">
        <v>500</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293</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288</v>
      </c>
      <c r="C5" t="str">
        <f>"&lt;h2 id='title'&gt;" &amp;A5 &amp; "&lt;/h2&gt;"</f>
        <v>&lt;h2 id='title'&gt;Option #1: Current Org&lt;/h2&gt;</v>
      </c>
    </row>
    <row r="6" spans="1:3" ht="51" x14ac:dyDescent="0.2">
      <c r="A6" s="10" t="s">
        <v>292</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290</v>
      </c>
      <c r="C9" t="str">
        <f>"&lt;h2 id='title'&gt;" &amp;A9 &amp; "&lt;/h2&gt;"</f>
        <v>&lt;h2 id='title'&gt;Option #2: Username + Password&lt;/h2&gt;</v>
      </c>
    </row>
    <row r="10" spans="1:3" ht="119" x14ac:dyDescent="0.2">
      <c r="A10" s="10" t="s">
        <v>294</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289</v>
      </c>
      <c r="C13" t="str">
        <f>"&lt;h2 id='title'&gt;" &amp;A13 &amp; "&lt;/h2&gt;"</f>
        <v>&lt;h2 id='title'&gt;Option #3: Named Credential&lt;/h2&gt;</v>
      </c>
    </row>
    <row r="14" spans="1:3" ht="170" x14ac:dyDescent="0.2">
      <c r="A14" s="10" t="s">
        <v>296</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287</v>
      </c>
      <c r="C18" t="str">
        <f>"&lt;p class='title'&gt;"&amp;A18&amp;"&lt;/p&gt;"</f>
        <v>&lt;p class='title'&gt;Note:&lt;/p&gt;</v>
      </c>
    </row>
    <row r="19" spans="1:3" ht="170" x14ac:dyDescent="0.2">
      <c r="A19" s="10" t="s">
        <v>295</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4"/>
  <sheetViews>
    <sheetView workbookViewId="0">
      <selection activeCell="D25" sqref="D25"/>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268</v>
      </c>
      <c r="B3" s="34"/>
      <c r="C3" s="34"/>
      <c r="D3" s="34"/>
      <c r="E3" s="34"/>
      <c r="F3" s="34" t="s">
        <v>397</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398</v>
      </c>
      <c r="G5" s="34"/>
      <c r="H5" s="34"/>
      <c r="I5" s="34"/>
      <c r="J5" s="34"/>
    </row>
    <row r="6" spans="1:10" ht="17" thickBot="1" x14ac:dyDescent="0.25">
      <c r="A6" s="52" t="s">
        <v>21</v>
      </c>
      <c r="B6" s="53" t="s">
        <v>297</v>
      </c>
      <c r="C6" s="53" t="s">
        <v>22</v>
      </c>
      <c r="D6" s="53" t="s">
        <v>23</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531</v>
      </c>
      <c r="B7" s="55" t="s">
        <v>530</v>
      </c>
      <c r="C7" s="55" t="s">
        <v>42</v>
      </c>
      <c r="D7" s="55" t="s">
        <v>559</v>
      </c>
      <c r="E7" s="34"/>
      <c r="F7" t="str">
        <f>"&lt;tr&gt;&lt;td&gt;" &amp; A7 &amp; "&lt;/td&gt;&lt;td class='slds-truncate'&gt;" &amp; B7 &amp; "&lt;/td&gt;&lt;td&gt;" &amp; C7 &amp; "&lt;/td&gt;&lt;td&gt;" &amp; D7 &amp; "&lt;/td&gt;&lt;/tr&gt;"</f>
        <v>&lt;tr&gt;&lt;td&gt;Day of Month&lt;/td&gt;&lt;td class='slds-truncate'&gt;pushtopics__DayOfMonth__c&lt;/td&gt;&lt;td&gt;N&lt;/td&gt;&lt;td&gt;The Nth day of the month. Used when the Frequency is "Monthly".&lt;/td&gt;&lt;/tr&gt;</v>
      </c>
      <c r="G7" s="34"/>
      <c r="H7" s="34"/>
      <c r="I7" s="34"/>
      <c r="J7" s="34"/>
    </row>
    <row r="8" spans="1:10" ht="18" thickBot="1" x14ac:dyDescent="0.25">
      <c r="A8" s="54" t="s">
        <v>532</v>
      </c>
      <c r="B8" s="50" t="s">
        <v>533</v>
      </c>
      <c r="C8" s="55" t="s">
        <v>42</v>
      </c>
      <c r="D8" s="5" t="s">
        <v>560</v>
      </c>
      <c r="E8" s="34"/>
      <c r="F8" t="str">
        <f t="shared" ref="F8:F21" si="0">"&lt;tr&gt;&lt;td&gt;" &amp; A8 &amp; "&lt;/td&gt;&lt;td class='slds-truncate'&gt;" &amp; B8 &amp; "&lt;/td&gt;&lt;td&gt;" &amp; C8 &amp; "&lt;/td&gt;&lt;td&gt;" &amp; D8 &amp; "&lt;/td&gt;&lt;/tr&gt;"</f>
        <v>&lt;tr&gt;&lt;td&gt;End Year&lt;/td&gt;&lt;td class='slds-truncate'&gt;pushtopics__EndYear__c&lt;/td&gt;&lt;td&gt;N&lt;/td&gt;&lt;td&gt;Defines which year the schdule job ends.&lt;/td&gt;&lt;/tr&gt;</v>
      </c>
      <c r="G8" s="34" t="s">
        <v>526</v>
      </c>
      <c r="H8" s="34"/>
      <c r="I8" s="34"/>
      <c r="J8" s="34"/>
    </row>
    <row r="9" spans="1:10" ht="65" thickBot="1" x14ac:dyDescent="0.25">
      <c r="A9" s="54" t="s">
        <v>534</v>
      </c>
      <c r="B9" s="55" t="s">
        <v>535</v>
      </c>
      <c r="C9" s="55" t="s">
        <v>24</v>
      </c>
      <c r="D9" s="55" t="s">
        <v>561</v>
      </c>
      <c r="E9" s="34"/>
      <c r="F9" t="str">
        <f t="shared" si="0"/>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9" s="34"/>
      <c r="H9" s="34"/>
      <c r="I9" s="34"/>
      <c r="J9" s="34"/>
    </row>
    <row r="10" spans="1:10" ht="17" thickBot="1" x14ac:dyDescent="0.25">
      <c r="A10" s="54" t="s">
        <v>536</v>
      </c>
      <c r="B10" s="55" t="s">
        <v>537</v>
      </c>
      <c r="C10" s="55" t="s">
        <v>42</v>
      </c>
      <c r="D10" s="55" t="s">
        <v>562</v>
      </c>
      <c r="E10" s="34"/>
      <c r="F10" t="str">
        <f t="shared" si="0"/>
        <v>&lt;tr&gt;&lt;td&gt;Friday&lt;/td&gt;&lt;td class='slds-truncate'&gt;pushtopics__Friday__c&lt;/td&gt;&lt;td&gt;N&lt;/td&gt;&lt;td&gt;Runs on Fridays if the Frequency is "Weekly".&lt;/td&gt;&lt;/tr&gt;</v>
      </c>
      <c r="G10" s="34"/>
      <c r="H10" s="34"/>
      <c r="I10" s="34"/>
      <c r="J10" s="34"/>
    </row>
    <row r="11" spans="1:10" ht="18" thickBot="1" x14ac:dyDescent="0.25">
      <c r="A11" s="60" t="s">
        <v>538</v>
      </c>
      <c r="B11" s="50" t="s">
        <v>539</v>
      </c>
      <c r="C11" s="55" t="s">
        <v>42</v>
      </c>
      <c r="D11" s="55" t="s">
        <v>563</v>
      </c>
      <c r="E11" s="34"/>
      <c r="F11" t="str">
        <f t="shared" si="0"/>
        <v>&lt;tr&gt;&lt;td&gt;Monday&lt;/td&gt;&lt;td class='slds-truncate'&gt;pushtopics__Monday__c&lt;/td&gt;&lt;td&gt;N&lt;/td&gt;&lt;td&gt;Runs on Mondy if the Frequency is "Weekly".&lt;/td&gt;&lt;/tr&gt;</v>
      </c>
      <c r="G11" s="34" t="s">
        <v>527</v>
      </c>
      <c r="H11" s="34"/>
      <c r="I11" s="34"/>
      <c r="J11" s="34"/>
    </row>
    <row r="12" spans="1:10" ht="49" thickBot="1" x14ac:dyDescent="0.25">
      <c r="A12" s="60" t="s">
        <v>540</v>
      </c>
      <c r="B12" s="50" t="s">
        <v>541</v>
      </c>
      <c r="C12" s="55" t="s">
        <v>42</v>
      </c>
      <c r="D12" s="55" t="s">
        <v>569</v>
      </c>
      <c r="E12" s="34"/>
      <c r="F12" t="str">
        <f t="shared" si="0"/>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2" s="34" t="s">
        <v>528</v>
      </c>
      <c r="H12" s="34"/>
      <c r="I12" s="34"/>
      <c r="J12" s="34"/>
    </row>
    <row r="13" spans="1:10" ht="18" thickBot="1" x14ac:dyDescent="0.25">
      <c r="A13" s="54" t="s">
        <v>542</v>
      </c>
      <c r="B13" s="50" t="s">
        <v>543</v>
      </c>
      <c r="C13" s="55" t="s">
        <v>42</v>
      </c>
      <c r="D13" s="57" t="s">
        <v>570</v>
      </c>
      <c r="E13" s="34"/>
      <c r="F13" t="str">
        <f t="shared" si="0"/>
        <v>&lt;tr&gt;&lt;td&gt;Preferred Start Time&lt;/td&gt;&lt;td class='slds-truncate'&gt;pushtopics__PreferredStartTime__c&lt;/td&gt;&lt;td&gt;N&lt;/td&gt;&lt;td&gt;The preferred time when the schedule starts to run.&lt;/td&gt;&lt;/tr&gt;</v>
      </c>
      <c r="G13" s="34"/>
      <c r="H13" s="34"/>
      <c r="I13" s="34"/>
      <c r="J13" s="34"/>
    </row>
    <row r="14" spans="1:10" ht="35" thickBot="1" x14ac:dyDescent="0.25">
      <c r="A14" s="54" t="s">
        <v>544</v>
      </c>
      <c r="B14" s="50" t="s">
        <v>545</v>
      </c>
      <c r="C14" s="55" t="s">
        <v>42</v>
      </c>
      <c r="D14" s="5" t="s">
        <v>573</v>
      </c>
      <c r="E14" s="34"/>
      <c r="F14" t="str">
        <f t="shared" si="0"/>
        <v>&lt;tr&gt;&lt;td&gt;Run Every N Hours A Day&lt;/td&gt;&lt;td class='slds-truncate'&gt;pushtopics__RunEveryNHoursADay__c&lt;/td&gt;&lt;td&gt;N&lt;/td&gt;&lt;td&gt;Defines the gap of hours for the schedule to run from the the Preferred Start Time until midnight of the day.&lt;/td&gt;&lt;/tr&gt;</v>
      </c>
      <c r="G14" s="34" t="s">
        <v>529</v>
      </c>
      <c r="H14" s="34"/>
      <c r="I14" s="34"/>
      <c r="J14" s="34"/>
    </row>
    <row r="15" spans="1:10" ht="18" thickBot="1" x14ac:dyDescent="0.25">
      <c r="A15" s="54" t="s">
        <v>558</v>
      </c>
      <c r="B15" s="50" t="s">
        <v>546</v>
      </c>
      <c r="C15" s="55" t="s">
        <v>42</v>
      </c>
      <c r="D15" s="55" t="s">
        <v>564</v>
      </c>
      <c r="E15" s="34"/>
      <c r="F15" t="str">
        <f t="shared" si="0"/>
        <v>&lt;tr&gt;&lt;td&gt;Saturday&lt;/td&gt;&lt;td class='slds-truncate'&gt;pushtopics__Saturday__c&lt;/td&gt;&lt;td&gt;N&lt;/td&gt;&lt;td&gt;Runs on Saturday if the Frequency is "Weekly".&lt;/td&gt;&lt;/tr&gt;</v>
      </c>
      <c r="G15" s="34"/>
      <c r="H15" s="34"/>
      <c r="I15" s="34"/>
      <c r="J15" s="34"/>
    </row>
    <row r="16" spans="1:10" ht="18" thickBot="1" x14ac:dyDescent="0.25">
      <c r="A16" s="54" t="s">
        <v>557</v>
      </c>
      <c r="B16" s="50" t="s">
        <v>21</v>
      </c>
      <c r="C16" s="55" t="s">
        <v>24</v>
      </c>
      <c r="D16" s="55" t="s">
        <v>571</v>
      </c>
      <c r="E16" s="34"/>
      <c r="F16" t="str">
        <f t="shared" si="0"/>
        <v>&lt;tr&gt;&lt;td&gt;Schedule Name&lt;/td&gt;&lt;td class='slds-truncate'&gt;Name&lt;/td&gt;&lt;td&gt;Y&lt;/td&gt;&lt;td&gt;The name of the schedule.&lt;/td&gt;&lt;/tr&gt;</v>
      </c>
      <c r="G16" s="34"/>
      <c r="H16" s="34"/>
      <c r="I16" s="34"/>
      <c r="J16" s="34"/>
    </row>
    <row r="17" spans="1:10" ht="18" thickBot="1" x14ac:dyDescent="0.25">
      <c r="A17" s="60" t="s">
        <v>556</v>
      </c>
      <c r="B17" s="50" t="s">
        <v>547</v>
      </c>
      <c r="C17" s="55" t="s">
        <v>42</v>
      </c>
      <c r="D17" s="55" t="s">
        <v>572</v>
      </c>
      <c r="E17" s="34"/>
      <c r="F17" t="str">
        <f t="shared" si="0"/>
        <v>&lt;tr&gt;&lt;td&gt;Scheduled Date&lt;/td&gt;&lt;td class='slds-truncate'&gt;pushtopics__ScheduledDate__c&lt;/td&gt;&lt;td&gt;N&lt;/td&gt;&lt;td&gt;The date scheduled to run whenthe Frequency is "One Day".&lt;/td&gt;&lt;/tr&gt;</v>
      </c>
      <c r="G17" s="34" t="s">
        <v>527</v>
      </c>
      <c r="H17" s="34"/>
      <c r="I17" s="34"/>
      <c r="J17" s="34"/>
    </row>
    <row r="18" spans="1:10" ht="18" thickBot="1" x14ac:dyDescent="0.25">
      <c r="A18" s="60" t="s">
        <v>555</v>
      </c>
      <c r="B18" s="50" t="s">
        <v>548</v>
      </c>
      <c r="C18" s="55" t="s">
        <v>42</v>
      </c>
      <c r="D18" s="55" t="s">
        <v>565</v>
      </c>
      <c r="E18" s="34"/>
      <c r="F18" t="str">
        <f t="shared" si="0"/>
        <v>&lt;tr&gt;&lt;td&gt;Sunday&lt;/td&gt;&lt;td class='slds-truncate'&gt;pushtopics__Sunday__c&lt;/td&gt;&lt;td&gt;N&lt;/td&gt;&lt;td&gt;Runs on Sunday if the Frequency is "Weekly".&lt;/td&gt;&lt;/tr&gt;</v>
      </c>
      <c r="G18" s="34" t="s">
        <v>528</v>
      </c>
      <c r="H18" s="34"/>
      <c r="I18" s="34"/>
      <c r="J18" s="34"/>
    </row>
    <row r="19" spans="1:10" ht="18" thickBot="1" x14ac:dyDescent="0.25">
      <c r="A19" s="54" t="s">
        <v>554</v>
      </c>
      <c r="B19" s="50" t="s">
        <v>549</v>
      </c>
      <c r="C19" s="55" t="s">
        <v>42</v>
      </c>
      <c r="D19" s="55" t="s">
        <v>566</v>
      </c>
      <c r="E19" s="34"/>
      <c r="F19" t="str">
        <f t="shared" si="0"/>
        <v>&lt;tr&gt;&lt;td&gt;Thursday&lt;/td&gt;&lt;td class='slds-truncate'&gt;pushtopics__Thursday__c&lt;/td&gt;&lt;td&gt;N&lt;/td&gt;&lt;td&gt;Runs on Thursday if the Frequency is "Weekly".&lt;/td&gt;&lt;/tr&gt;</v>
      </c>
      <c r="G19" s="34"/>
      <c r="H19" s="34"/>
      <c r="I19" s="34"/>
      <c r="J19" s="34"/>
    </row>
    <row r="20" spans="1:10" ht="18" thickBot="1" x14ac:dyDescent="0.25">
      <c r="A20" s="54" t="s">
        <v>553</v>
      </c>
      <c r="B20" s="50" t="s">
        <v>550</v>
      </c>
      <c r="C20" s="55" t="s">
        <v>42</v>
      </c>
      <c r="D20" s="55" t="s">
        <v>567</v>
      </c>
      <c r="E20" s="34"/>
      <c r="F20" t="str">
        <f t="shared" si="0"/>
        <v>&lt;tr&gt;&lt;td&gt;Tuesday&lt;/td&gt;&lt;td class='slds-truncate'&gt;pushtopics__Tuesday__c&lt;/td&gt;&lt;td&gt;N&lt;/td&gt;&lt;td&gt;Runs on Tuesday if the Frequency is "Weekly".&lt;/td&gt;&lt;/tr&gt;</v>
      </c>
      <c r="G20" s="34" t="s">
        <v>529</v>
      </c>
      <c r="H20" s="34"/>
      <c r="I20" s="34"/>
      <c r="J20" s="34"/>
    </row>
    <row r="21" spans="1:10" ht="18" thickBot="1" x14ac:dyDescent="0.25">
      <c r="A21" s="54" t="s">
        <v>552</v>
      </c>
      <c r="B21" s="50" t="s">
        <v>551</v>
      </c>
      <c r="C21" s="55" t="s">
        <v>42</v>
      </c>
      <c r="D21" s="55" t="s">
        <v>568</v>
      </c>
      <c r="E21" s="34"/>
      <c r="F21" t="str">
        <f t="shared" si="0"/>
        <v>&lt;tr&gt;&lt;td&gt;Wednesday&lt;/td&gt;&lt;td class='slds-truncate'&gt;pushtopics__Wednesday__c&lt;/td&gt;&lt;td&gt;N&lt;/td&gt;&lt;td&gt;Runs on Wednesday if the Frequency is "Weekly".&lt;/td&gt;&lt;/tr&gt;</v>
      </c>
      <c r="G21" s="34" t="s">
        <v>529</v>
      </c>
      <c r="H21" s="34"/>
      <c r="I21" s="34"/>
      <c r="J21" s="34"/>
    </row>
    <row r="22" spans="1:10" x14ac:dyDescent="0.2">
      <c r="A22" s="34"/>
      <c r="B22" s="34"/>
      <c r="C22" s="34"/>
      <c r="D22" s="34"/>
      <c r="E22" s="34"/>
      <c r="F22" s="34" t="s">
        <v>399</v>
      </c>
      <c r="G22" s="34"/>
      <c r="H22" s="34"/>
      <c r="I22" s="34"/>
      <c r="J22" s="34"/>
    </row>
    <row r="23" spans="1:10" x14ac:dyDescent="0.2">
      <c r="A23" s="34"/>
      <c r="B23" s="34"/>
      <c r="C23" s="34"/>
      <c r="D23" s="34"/>
      <c r="E23" s="34"/>
      <c r="F23" s="34"/>
      <c r="G23" s="34"/>
      <c r="H23" s="34"/>
      <c r="I23" s="34"/>
      <c r="J23" s="34"/>
    </row>
    <row r="24" spans="1:10" x14ac:dyDescent="0.2">
      <c r="A24" s="34"/>
      <c r="B24" s="34"/>
      <c r="C24" s="34"/>
      <c r="D24" s="34"/>
      <c r="E24" s="34"/>
      <c r="F24" s="34"/>
      <c r="G24" s="34"/>
      <c r="H24" s="34"/>
      <c r="I24" s="34"/>
      <c r="J24"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268</v>
      </c>
      <c r="B1" s="34"/>
      <c r="C1" s="34"/>
      <c r="D1" s="34"/>
      <c r="E1" s="34"/>
      <c r="F1" s="34" t="s">
        <v>397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398</v>
      </c>
      <c r="G3" s="34"/>
      <c r="H3" s="34"/>
      <c r="I3" s="34"/>
      <c r="J3" s="34"/>
    </row>
    <row r="4" spans="1:10" ht="17" thickBot="1" x14ac:dyDescent="0.25">
      <c r="A4" s="52" t="s">
        <v>21</v>
      </c>
      <c r="B4" s="53" t="s">
        <v>297</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6</v>
      </c>
      <c r="B5" s="50" t="s">
        <v>320</v>
      </c>
      <c r="C5" s="55" t="s">
        <v>42</v>
      </c>
      <c r="D5" s="55" t="s">
        <v>590</v>
      </c>
      <c r="E5" s="34"/>
      <c r="F5" t="str">
        <f>"&lt;tr&gt;&lt;td&gt;" &amp; A5 &amp; "&lt;/td&gt;&lt;td class='slds-truncate'&gt;" &amp; B5 &amp; "&lt;/td&gt;&lt;td&gt;" &amp; C5 &amp; "&lt;/td&gt;&lt;td&gt;" &amp; D5 &amp; "&lt;/td&gt;&lt;/tr&gt;"</f>
        <v>&lt;tr&gt;&lt;td&gt;Job&lt;/td&gt;&lt;td class='slds-truncate'&gt;pushtopics__Job__c&lt;/td&gt;&lt;td&gt;N&lt;/td&gt;&lt;td&gt;Master-detail relationship to the Job object.&lt;/td&gt;&lt;/tr&gt;</v>
      </c>
      <c r="G5" s="34"/>
      <c r="H5" s="34"/>
      <c r="I5" s="34"/>
      <c r="J5" s="34"/>
    </row>
    <row r="6" spans="1:10" ht="33" thickBot="1" x14ac:dyDescent="0.25">
      <c r="A6" s="56" t="s">
        <v>623</v>
      </c>
      <c r="B6" s="50" t="s">
        <v>622</v>
      </c>
      <c r="C6" s="55" t="s">
        <v>42</v>
      </c>
      <c r="D6" s="57" t="s">
        <v>624</v>
      </c>
      <c r="E6" s="34"/>
      <c r="F6" t="str">
        <f t="shared" ref="F6:F12" si="0">"&lt;tr&gt;&lt;td&gt;" &amp; A6 &amp; "&lt;/td&gt;&lt;td class='slds-truncate'&gt;" &amp; B6 &amp; "&lt;/td&gt;&lt;td&gt;" &amp; C6 &amp; "&lt;/td&gt;&lt;td&gt;" &amp; D6 &amp; "&lt;/td&gt;&lt;/tr&gt;"</f>
        <v>&lt;tr&gt;&lt;td&gt;Job Plus Schedule Must Be Unique&lt;/td&gt;&lt;td class='slds-truncate'&gt;pushtopics__JobPlusScheduleMustBeUnique__c&lt;/td&gt;&lt;td&gt;N&lt;/td&gt;&lt;td&gt;A helper field that makes sure a Schedule can only be assigned with the Job once.&lt;/td&gt;&lt;/tr&gt;</v>
      </c>
      <c r="G6" s="34"/>
      <c r="H6" s="34"/>
      <c r="I6" s="34"/>
      <c r="J6" s="34"/>
    </row>
    <row r="7" spans="1:10" ht="18" thickBot="1" x14ac:dyDescent="0.25">
      <c r="A7" s="56" t="s">
        <v>591</v>
      </c>
      <c r="B7" s="50" t="s">
        <v>21</v>
      </c>
      <c r="C7" s="55" t="s">
        <v>42</v>
      </c>
      <c r="D7" s="57" t="s">
        <v>592</v>
      </c>
      <c r="E7" s="34"/>
      <c r="F7" t="str">
        <f t="shared" si="0"/>
        <v>&lt;tr&gt;&lt;td&gt;Job Schedule Number&lt;/td&gt;&lt;td class='slds-truncate'&gt;Name&lt;/td&gt;&lt;td&gt;N&lt;/td&gt;&lt;td&gt;Auto-number.&lt;/td&gt;&lt;/tr&gt;</v>
      </c>
      <c r="G7" s="34"/>
      <c r="H7" s="34"/>
      <c r="I7" s="34"/>
      <c r="J7" s="34"/>
    </row>
    <row r="8" spans="1:10" ht="18" thickBot="1" x14ac:dyDescent="0.25">
      <c r="A8" s="54" t="s">
        <v>579</v>
      </c>
      <c r="B8" s="50" t="s">
        <v>574</v>
      </c>
      <c r="C8" s="55" t="s">
        <v>42</v>
      </c>
      <c r="D8" s="5" t="s">
        <v>585</v>
      </c>
      <c r="E8" s="34"/>
      <c r="F8" t="str">
        <f t="shared" si="0"/>
        <v>&lt;tr&gt;&lt;td&gt;Next Run Time&lt;/td&gt;&lt;td class='slds-truncate'&gt;pushtopics__NextRunTime__c&lt;/td&gt;&lt;td&gt;N&lt;/td&gt;&lt;td&gt;Next run time of the scheduled job.&lt;/td&gt;&lt;/tr&gt;</v>
      </c>
      <c r="G8" s="34" t="s">
        <v>526</v>
      </c>
      <c r="H8" s="34"/>
      <c r="I8" s="34"/>
      <c r="J8" s="34"/>
    </row>
    <row r="9" spans="1:10" ht="18" thickBot="1" x14ac:dyDescent="0.25">
      <c r="A9" s="54" t="s">
        <v>580</v>
      </c>
      <c r="B9" s="50" t="s">
        <v>575</v>
      </c>
      <c r="C9" s="55" t="s">
        <v>24</v>
      </c>
      <c r="D9" s="55" t="s">
        <v>586</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581</v>
      </c>
      <c r="B10" s="50" t="s">
        <v>576</v>
      </c>
      <c r="C10" s="55" t="s">
        <v>42</v>
      </c>
      <c r="D10" s="55" t="s">
        <v>587</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582</v>
      </c>
      <c r="B11" s="50" t="s">
        <v>577</v>
      </c>
      <c r="C11" s="55" t="s">
        <v>42</v>
      </c>
      <c r="D11" s="55" t="s">
        <v>588</v>
      </c>
      <c r="E11" s="34"/>
      <c r="F11" t="str">
        <f t="shared" si="0"/>
        <v>&lt;tr&gt;&lt;td&gt;Schedule Job ID&lt;/td&gt;&lt;td class='slds-truncate'&gt;pushtopics__ScheduleJobID__c&lt;/td&gt;&lt;td&gt;N&lt;/td&gt;&lt;td&gt;The CronTrigger ID that uniquely identifies the scheduled APEX job at the back end.&lt;/td&gt;&lt;/tr&gt;</v>
      </c>
      <c r="G11" s="34" t="s">
        <v>527</v>
      </c>
      <c r="H11" s="34"/>
      <c r="I11" s="34"/>
      <c r="J11" s="34"/>
    </row>
    <row r="12" spans="1:10" ht="18" thickBot="1" x14ac:dyDescent="0.25">
      <c r="A12" s="60" t="s">
        <v>583</v>
      </c>
      <c r="B12" s="50" t="s">
        <v>578</v>
      </c>
      <c r="C12" s="55" t="s">
        <v>42</v>
      </c>
      <c r="D12" s="55" t="s">
        <v>589</v>
      </c>
      <c r="E12" s="34"/>
      <c r="F12" t="str">
        <f t="shared" si="0"/>
        <v>&lt;tr&gt;&lt;td&gt;Schedule Status&lt;/td&gt;&lt;td class='slds-truncate'&gt;pushtopics__ScheduleStatus__c&lt;/td&gt;&lt;td&gt;N&lt;/td&gt;&lt;td&gt;The status of the scheduled job.&lt;/td&gt;&lt;/tr&gt;</v>
      </c>
      <c r="G12" s="34" t="s">
        <v>528</v>
      </c>
      <c r="H12" s="34"/>
      <c r="I12" s="34"/>
      <c r="J12" s="34"/>
    </row>
    <row r="13" spans="1:10" x14ac:dyDescent="0.2">
      <c r="A13" s="34"/>
      <c r="B13" s="34"/>
      <c r="C13" s="34"/>
      <c r="D13" s="34"/>
      <c r="E13" s="34"/>
      <c r="F13" s="34" t="s">
        <v>399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268</v>
      </c>
      <c r="B1" s="34"/>
      <c r="C1" s="34"/>
      <c r="D1" s="34"/>
      <c r="E1" s="34"/>
      <c r="F1" s="34" t="s">
        <v>397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398</v>
      </c>
      <c r="G3" s="34"/>
      <c r="H3" s="34"/>
      <c r="I3" s="34"/>
      <c r="J3" s="34"/>
    </row>
    <row r="4" spans="1:10" ht="17" thickBot="1" x14ac:dyDescent="0.25">
      <c r="A4" s="52" t="s">
        <v>21</v>
      </c>
      <c r="B4" s="53" t="s">
        <v>297</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595</v>
      </c>
      <c r="B5" s="50" t="s">
        <v>618</v>
      </c>
      <c r="C5" s="55" t="s">
        <v>42</v>
      </c>
      <c r="D5" s="55" t="s">
        <v>584</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621</v>
      </c>
      <c r="B6" s="50" t="s">
        <v>620</v>
      </c>
      <c r="C6" s="55" t="s">
        <v>42</v>
      </c>
      <c r="D6" s="57" t="s">
        <v>625</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619</v>
      </c>
      <c r="B7" s="50" t="s">
        <v>21</v>
      </c>
      <c r="C7" s="55" t="s">
        <v>42</v>
      </c>
      <c r="D7" s="57" t="s">
        <v>592</v>
      </c>
      <c r="E7" s="34"/>
      <c r="F7" t="str">
        <f t="shared" si="0"/>
        <v>&lt;tr&gt;&lt;td&gt;Executable Schedule Number&lt;/td&gt;&lt;td class='slds-truncate'&gt;Name&lt;/td&gt;&lt;td&gt;N&lt;/td&gt;&lt;td&gt;Auto-number.&lt;/td&gt;&lt;/tr&gt;</v>
      </c>
      <c r="G7" s="34"/>
      <c r="H7" s="34"/>
      <c r="I7" s="34"/>
      <c r="J7" s="34"/>
    </row>
    <row r="8" spans="1:10" ht="18" thickBot="1" x14ac:dyDescent="0.25">
      <c r="A8" s="54" t="s">
        <v>579</v>
      </c>
      <c r="B8" s="50" t="s">
        <v>574</v>
      </c>
      <c r="C8" s="55" t="s">
        <v>42</v>
      </c>
      <c r="D8" s="5" t="s">
        <v>585</v>
      </c>
      <c r="E8" s="34"/>
      <c r="F8" t="str">
        <f t="shared" si="0"/>
        <v>&lt;tr&gt;&lt;td&gt;Next Run Time&lt;/td&gt;&lt;td class='slds-truncate'&gt;pushtopics__NextRunTime__c&lt;/td&gt;&lt;td&gt;N&lt;/td&gt;&lt;td&gt;Next run time of the scheduled job.&lt;/td&gt;&lt;/tr&gt;</v>
      </c>
      <c r="G8" s="34" t="s">
        <v>526</v>
      </c>
      <c r="H8" s="34"/>
      <c r="I8" s="34"/>
      <c r="J8" s="34"/>
    </row>
    <row r="9" spans="1:10" ht="18" thickBot="1" x14ac:dyDescent="0.25">
      <c r="A9" s="54" t="s">
        <v>580</v>
      </c>
      <c r="B9" s="50" t="s">
        <v>575</v>
      </c>
      <c r="C9" s="55" t="s">
        <v>24</v>
      </c>
      <c r="D9" s="55" t="s">
        <v>586</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581</v>
      </c>
      <c r="B10" s="50" t="s">
        <v>576</v>
      </c>
      <c r="C10" s="55" t="s">
        <v>42</v>
      </c>
      <c r="D10" s="55" t="s">
        <v>587</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582</v>
      </c>
      <c r="B11" s="50" t="s">
        <v>577</v>
      </c>
      <c r="C11" s="55" t="s">
        <v>42</v>
      </c>
      <c r="D11" s="55" t="s">
        <v>588</v>
      </c>
      <c r="E11" s="34"/>
      <c r="F11" t="str">
        <f t="shared" si="0"/>
        <v>&lt;tr&gt;&lt;td&gt;Schedule Job ID&lt;/td&gt;&lt;td class='slds-truncate'&gt;pushtopics__ScheduleJobID__c&lt;/td&gt;&lt;td&gt;N&lt;/td&gt;&lt;td&gt;The CronTrigger ID that uniquely identifies the scheduled APEX job at the back end.&lt;/td&gt;&lt;/tr&gt;</v>
      </c>
      <c r="G11" s="34" t="s">
        <v>527</v>
      </c>
      <c r="H11" s="34"/>
      <c r="I11" s="34"/>
      <c r="J11" s="34"/>
    </row>
    <row r="12" spans="1:10" ht="18" thickBot="1" x14ac:dyDescent="0.25">
      <c r="A12" s="60" t="s">
        <v>583</v>
      </c>
      <c r="B12" s="50" t="s">
        <v>578</v>
      </c>
      <c r="C12" s="55" t="s">
        <v>42</v>
      </c>
      <c r="D12" s="55" t="s">
        <v>589</v>
      </c>
      <c r="E12" s="34"/>
      <c r="F12" t="str">
        <f t="shared" si="0"/>
        <v>&lt;tr&gt;&lt;td&gt;Schedule Status&lt;/td&gt;&lt;td class='slds-truncate'&gt;pushtopics__ScheduleStatus__c&lt;/td&gt;&lt;td&gt;N&lt;/td&gt;&lt;td&gt;The status of the scheduled job.&lt;/td&gt;&lt;/tr&gt;</v>
      </c>
      <c r="G12" s="34" t="s">
        <v>528</v>
      </c>
      <c r="H12" s="34"/>
      <c r="I12" s="34"/>
      <c r="J12" s="34"/>
    </row>
    <row r="13" spans="1:10" x14ac:dyDescent="0.2">
      <c r="A13" s="34"/>
      <c r="B13" s="34"/>
      <c r="C13" s="34"/>
      <c r="D13" s="34"/>
      <c r="E13" s="34"/>
      <c r="F13" s="34" t="s">
        <v>399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A5" sqref="A5:XFD5"/>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268</v>
      </c>
      <c r="B1" s="34"/>
      <c r="C1" s="34"/>
      <c r="D1" s="34"/>
      <c r="E1" s="34"/>
      <c r="F1" s="34" t="s">
        <v>397</v>
      </c>
    </row>
    <row r="2" spans="1:7" x14ac:dyDescent="0.2">
      <c r="A2" s="34"/>
      <c r="B2" s="34"/>
      <c r="C2" s="34"/>
      <c r="D2" s="34"/>
      <c r="E2" s="34"/>
      <c r="F2" s="34"/>
    </row>
    <row r="3" spans="1:7" ht="17" thickBot="1" x14ac:dyDescent="0.25">
      <c r="A3" s="34"/>
      <c r="B3" s="34"/>
      <c r="C3" s="34"/>
      <c r="D3" s="34"/>
      <c r="E3" s="34"/>
      <c r="F3" s="34" t="s">
        <v>398</v>
      </c>
    </row>
    <row r="4" spans="1:7" ht="17" thickBot="1" x14ac:dyDescent="0.25">
      <c r="A4" s="52" t="s">
        <v>21</v>
      </c>
      <c r="B4" s="53" t="s">
        <v>297</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685</v>
      </c>
      <c r="B5" s="55" t="s">
        <v>684</v>
      </c>
      <c r="C5" s="55" t="s">
        <v>42</v>
      </c>
      <c r="D5" s="55" t="s">
        <v>686</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23</v>
      </c>
      <c r="B6" s="55" t="s">
        <v>299</v>
      </c>
      <c r="C6" s="55" t="s">
        <v>42</v>
      </c>
      <c r="D6" s="55" t="s">
        <v>400</v>
      </c>
      <c r="E6" s="34"/>
      <c r="F6" t="str">
        <f>"&lt;tr&gt;&lt;td&gt;" &amp; A6 &amp; "&lt;/td&gt;&lt;td class='slds-truncate'&gt;" &amp; B6 &amp; "&lt;/td&gt;&lt;td&gt;" &amp; C6 &amp; "&lt;/td&gt;&lt;td&gt;" &amp; D6 &amp; "&lt;/td&gt;&lt;/tr&gt;"</f>
        <v>&lt;tr&gt;&lt;td&gt;Description&lt;/td&gt;&lt;td class='slds-truncate'&gt;pushtopics__Description__c&lt;/td&gt;&lt;td&gt;N&lt;/td&gt;&lt;td&gt;Description of the Job.&lt;/td&gt;&lt;/tr&gt;</v>
      </c>
    </row>
    <row r="7" spans="1:7" x14ac:dyDescent="0.2">
      <c r="A7" s="56" t="s">
        <v>2</v>
      </c>
      <c r="B7" s="57" t="s">
        <v>314</v>
      </c>
      <c r="C7" s="57" t="s">
        <v>24</v>
      </c>
      <c r="D7" s="57" t="s">
        <v>410</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job.&lt;/td&gt;&lt;/tr&gt;</v>
      </c>
    </row>
    <row r="8" spans="1:7" ht="86" thickBot="1" x14ac:dyDescent="0.25">
      <c r="A8" s="3" t="s">
        <v>38</v>
      </c>
      <c r="B8" s="4" t="s">
        <v>316</v>
      </c>
      <c r="C8" s="4" t="s">
        <v>42</v>
      </c>
      <c r="D8" s="5" t="s">
        <v>401</v>
      </c>
      <c r="F8" t="str">
        <f t="shared" si="0"/>
        <v>&lt;tr&gt;&lt;td&gt;Failure Message&lt;/td&gt;&lt;td class='slds-truncate'&gt;pushtopics__FailureMessage__c&lt;/td&gt;&lt;td&gt;N&lt;/td&gt;&lt;td&gt;If defined, the message will be shown in the notification when the Job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Job Execution fails. If undefined, a system default message will be displayed.&lt;/td&gt;&lt;/tr&gt;</v>
      </c>
    </row>
    <row r="9" spans="1:7" ht="81" thickBot="1" x14ac:dyDescent="0.25">
      <c r="A9" s="54" t="s">
        <v>407</v>
      </c>
      <c r="B9" s="55" t="s">
        <v>279</v>
      </c>
      <c r="C9" s="55" t="s">
        <v>24</v>
      </c>
      <c r="D9" s="55" t="s">
        <v>408</v>
      </c>
      <c r="E9" s="34"/>
      <c r="F9" t="str">
        <f t="shared" si="0"/>
        <v>&lt;tr&gt;&lt;td&gt;Job API Name&lt;/td&gt;&lt;td class='slds-truncate'&gt;pushtopics__ApiName__c&lt;/td&gt;&lt;td&gt;Y&lt;/td&gt;&lt;td&gt;The API Name of a Job. It is a unique and external Id field, by default hidden from the page layout  and always defaulted to the Name field value.&lt;/td&gt;&lt;/tr&gt;</v>
      </c>
    </row>
    <row r="10" spans="1:7" ht="17" thickBot="1" x14ac:dyDescent="0.25">
      <c r="A10" s="54" t="s">
        <v>409</v>
      </c>
      <c r="B10" s="55" t="s">
        <v>21</v>
      </c>
      <c r="C10" s="55" t="s">
        <v>24</v>
      </c>
      <c r="D10" s="55" t="s">
        <v>411</v>
      </c>
      <c r="E10" s="34"/>
      <c r="F10" t="str">
        <f t="shared" si="0"/>
        <v>&lt;tr&gt;&lt;td&gt;Job Name&lt;/td&gt;&lt;td class='slds-truncate'&gt;Name&lt;/td&gt;&lt;td&gt;Y&lt;/td&gt;&lt;td&gt;Name of the Job.&lt;/td&gt;&lt;/tr&gt;</v>
      </c>
    </row>
    <row r="11" spans="1:7" ht="65" thickBot="1" x14ac:dyDescent="0.25">
      <c r="A11" s="59" t="s">
        <v>515</v>
      </c>
      <c r="B11" s="59" t="s">
        <v>519</v>
      </c>
      <c r="C11" s="4" t="s">
        <v>42</v>
      </c>
      <c r="D11" s="4" t="s">
        <v>517</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516</v>
      </c>
      <c r="B12" s="59" t="s">
        <v>520</v>
      </c>
      <c r="C12" s="4" t="s">
        <v>42</v>
      </c>
      <c r="D12" s="4" t="s">
        <v>675</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627</v>
      </c>
      <c r="B13" s="55" t="s">
        <v>626</v>
      </c>
      <c r="C13" s="55" t="s">
        <v>42</v>
      </c>
      <c r="D13" s="57" t="s">
        <v>628</v>
      </c>
      <c r="F13" t="str">
        <f t="shared" si="0"/>
        <v>&lt;tr&gt;&lt;td&gt;Stop Remaining When An Executable Fails?&lt;/td&gt;&lt;td class='slds-truncate'&gt;pushtopics__StopRemainingWhenAnExecutableFails__c&lt;/td&gt;&lt;td&gt;N&lt;/td&gt;&lt;td&gt;If checked, when one of the Job's Executables completes and fails the execution, the Job Execution stops without executing the remaining Executables.&lt;/td&gt;&lt;/tr&gt;</v>
      </c>
    </row>
    <row r="14" spans="1:7" ht="86" thickBot="1" x14ac:dyDescent="0.25">
      <c r="A14" s="3" t="s">
        <v>37</v>
      </c>
      <c r="B14" s="4" t="s">
        <v>337</v>
      </c>
      <c r="C14" s="4" t="s">
        <v>42</v>
      </c>
      <c r="D14" s="5" t="s">
        <v>402</v>
      </c>
      <c r="F14" t="str">
        <f t="shared" si="0"/>
        <v>&lt;tr&gt;&lt;td&gt;Success Message&lt;/td&gt;&lt;td class='slds-truncate'&gt;pushtopics__SuccessMessage__c&lt;/td&gt;&lt;td&gt;N&lt;/td&gt;&lt;td&gt;If defined, the message will be shown in the notification when the Job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Job Execution succeeds. If undefined, a system default message will be displayed.&lt;/td&gt;&lt;/tr&gt;</v>
      </c>
    </row>
    <row r="15" spans="1:7" x14ac:dyDescent="0.2">
      <c r="A15" s="34"/>
      <c r="B15" s="34"/>
      <c r="C15" s="34"/>
      <c r="D15" s="34"/>
      <c r="E15" s="34"/>
      <c r="F15" s="34" t="s">
        <v>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98</vt:i4>
      </vt:variant>
    </vt:vector>
  </HeadingPairs>
  <TitlesOfParts>
    <vt:vector size="113" baseType="lpstr">
      <vt:lpstr>catalog</vt:lpstr>
      <vt:lpstr>calculate_values</vt:lpstr>
      <vt:lpstr>formula_operators_and_functions</vt:lpstr>
      <vt:lpstr>connection</vt:lpstr>
      <vt:lpstr>connection1</vt:lpstr>
      <vt:lpstr>schedule</vt:lpstr>
      <vt:lpstr>job_schedule</vt:lpstr>
      <vt:lpstr>executable_schedule</vt:lpstr>
      <vt:lpstr>job</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2023-05-02T19:20:59Z</dcterms:modified>
</cp:coreProperties>
</file>