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lly/Documents/GitHub/user-manual/"/>
    </mc:Choice>
  </mc:AlternateContent>
  <xr:revisionPtr revIDLastSave="0" documentId="13_ncr:1_{8CF51F48-E358-C443-BD62-F5D56433D394}" xr6:coauthVersionLast="47" xr6:coauthVersionMax="47" xr10:uidLastSave="{00000000-0000-0000-0000-000000000000}"/>
  <bookViews>
    <workbookView xWindow="0" yWindow="500" windowWidth="40960" windowHeight="21140" activeTab="12"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job"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calculate_values!$A$74</definedName>
    <definedName name="_Toc79526105" localSheetId="1">calculate_values!$A$19</definedName>
    <definedName name="_Toc79526108" localSheetId="1">calculate_values!$A$22</definedName>
    <definedName name="_Toc79526117" localSheetId="1">calculate_values!$A$42</definedName>
    <definedName name="_Toc79526125" localSheetId="1">calculate_values!$A$53</definedName>
    <definedName name="AddDef" localSheetId="1">calculate_values!$B$69</definedName>
    <definedName name="AddExampleCode" localSheetId="1">calculate_values!$B$71</definedName>
    <definedName name="AddExampleDesc" localSheetId="1">calculate_values!$B$79</definedName>
    <definedName name="ADDMONTHSDef" localSheetId="1">calculate_values!$B$154</definedName>
    <definedName name="ADDMONTHSExampleDesc" localSheetId="1">calculate_values!#REF!</definedName>
    <definedName name="ADDMONTHSUse" localSheetId="1">calculate_values!$B$155</definedName>
    <definedName name="AddUse" localSheetId="1">calculate_values!$B$70</definedName>
    <definedName name="ANDANDDesc" localSheetId="1">calculate_values!$B$135</definedName>
    <definedName name="ANDANDExampleCode" localSheetId="1">calculate_values!$B$137</definedName>
    <definedName name="ANDANDExampleDesc" localSheetId="1">calculate_values!#REF!</definedName>
    <definedName name="ANDANDUse" localSheetId="1">calculate_values!$B$136</definedName>
    <definedName name="BankAccount" localSheetId="1">calculate_values!$B$275</definedName>
    <definedName name="BEGINS_use" localSheetId="1">calculate_values!$B$215</definedName>
    <definedName name="BEGINSDef" localSheetId="1">calculate_values!$B$214</definedName>
    <definedName name="BEGINSExampleCode" localSheetId="1">calculate_values!$B$216</definedName>
    <definedName name="BEGINSExampleDesc" localSheetId="1">calculate_values!#REF!</definedName>
    <definedName name="BLANKVALUEDef" localSheetId="1">calculate_values!$B$220</definedName>
    <definedName name="BLANKVALUEExample" localSheetId="1">calculate_values!#REF!</definedName>
    <definedName name="BLANKVALUEExampleDesc" localSheetId="1">calculate_values!$B$222</definedName>
    <definedName name="BLANKVALUEPaymentDueCode" localSheetId="1">calculate_values!#REF!</definedName>
    <definedName name="BLANKVALUEPaymentDueDesc" localSheetId="1">calculate_values!#REF!</definedName>
    <definedName name="BLANKVALUEUse" localSheetId="1">calculate_values!$B$221</definedName>
    <definedName name="CommissionMillionDesc" localSheetId="1">calculate_values!$B$131</definedName>
    <definedName name="ConcatenateDef" localSheetId="1">calculate_values!$B$148</definedName>
    <definedName name="ConcatenateUse" localSheetId="1">calculate_values!$B$149</definedName>
    <definedName name="CONTAINS_use" localSheetId="1">calculate_values!$B$232</definedName>
    <definedName name="CONTAINSDef" localSheetId="1">calculate_values!$B$231</definedName>
    <definedName name="CONTAINSExampleCode" localSheetId="1">calculate_values!#REF!</definedName>
    <definedName name="CONTAINSExampleDesc" localSheetId="1">calculate_values!$B$233</definedName>
    <definedName name="ContractApprovalProcessDesc" localSheetId="1">calculate_values!$B$374</definedName>
    <definedName name="DATEDef" localSheetId="1">calculate_values!$B$238</definedName>
    <definedName name="DATEUse" localSheetId="1">calculate_values!$B$239</definedName>
    <definedName name="DATEVALUEDef" localSheetId="1">calculate_values!$B$244</definedName>
    <definedName name="DATEVALUEUse" localSheetId="1">calculate_values!$B$245</definedName>
    <definedName name="db_no" localSheetId="1">calculate_values!#REF!</definedName>
    <definedName name="DivideDef" localSheetId="1">calculate_values!$B$87</definedName>
    <definedName name="DivideRevEmpExampleCode" localSheetId="1">calculate_values!$B$89</definedName>
    <definedName name="DivideRevEmpExampleDesc" localSheetId="1">calculate_values!#REF!</definedName>
    <definedName name="DivideUse" localSheetId="1">calculate_values!$B$88</definedName>
    <definedName name="EqualDef" localSheetId="1">calculate_values!$B$99</definedName>
    <definedName name="EqualUse" localSheetId="1">calculate_values!$B$100</definedName>
    <definedName name="ExpenseIDCode" localSheetId="1">calculate_values!$B$150</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calculate_values!$B$117</definedName>
    <definedName name="GreaterThanEqual" localSheetId="1">calculate_values!$B$129</definedName>
    <definedName name="GreaterThanEqualUse" localSheetId="1">calculate_values!$B$130</definedName>
    <definedName name="GreaterThanUse" localSheetId="1">calculate_values!$B$118</definedName>
    <definedName name="IF_use" localSheetId="1">calculate_values!$B$258</definedName>
    <definedName name="IFDef" localSheetId="1">calculate_values!$B$257</definedName>
    <definedName name="IFOverduePaymentCode" localSheetId="1">calculate_values!#REF!</definedName>
    <definedName name="IFOverduePaymentDesc" localSheetId="1">calculate_values!#REF!</definedName>
    <definedName name="ISBLANKDef" localSheetId="1">calculate_values!$B$267</definedName>
    <definedName name="ISBLANKExampleCode" localSheetId="1">calculate_values!$B$269</definedName>
    <definedName name="ISBLANKExampleDesc" localSheetId="1">calculate_values!#REF!</definedName>
    <definedName name="ISBLANKUse" localSheetId="1">calculate_values!$B$268</definedName>
    <definedName name="ISNUMBERDef" localSheetId="1">calculate_values!$B$273</definedName>
    <definedName name="ISNUMBERUse" localSheetId="1">calculate_values!$B$274</definedName>
    <definedName name="LEFTDef" localSheetId="1">calculate_values!$B$280</definedName>
    <definedName name="LEFTUse" localSheetId="1">calculate_values!$B$281</definedName>
    <definedName name="LEN_use" localSheetId="1">calculate_values!$B$287</definedName>
    <definedName name="LENDef" localSheetId="1">calculate_values!$B$286</definedName>
    <definedName name="LessEqualDef" localSheetId="1">calculate_values!$B$123</definedName>
    <definedName name="LessEqualUse" localSheetId="1">calculate_values!$B$124</definedName>
    <definedName name="LessThanDef" localSheetId="1">calculate_values!$B$111</definedName>
    <definedName name="LessThanUse" localSheetId="1">calculate_values!$B$112</definedName>
    <definedName name="LOWERDef" localSheetId="1">calculate_values!$B$292</definedName>
    <definedName name="LOWERUse" localSheetId="1">calculate_values!$B$293</definedName>
    <definedName name="MultiplyDef" localSheetId="1">calculate_values!$B$81</definedName>
    <definedName name="MultiplyExampleCode" localSheetId="1">calculate_values!$B$83</definedName>
    <definedName name="MultiplyExampleDesc" localSheetId="1">calculate_values!#REF!</definedName>
    <definedName name="MultiplyUse" localSheetId="1">calculate_values!$B$82</definedName>
    <definedName name="NOT_use" localSheetId="1">calculate_values!$B$311</definedName>
    <definedName name="NOTDef" localSheetId="1">calculate_values!$B$310</definedName>
    <definedName name="NotEqualDef" localSheetId="1">calculate_values!$B$105</definedName>
    <definedName name="NotEqualExampleCode" localSheetId="1">calculate_values!$B$107</definedName>
    <definedName name="NotEqualExampleDesc" localSheetId="1">calculate_values!#REF!</definedName>
    <definedName name="NotEqualUse" localSheetId="1">calculate_values!$B$106</definedName>
    <definedName name="NOWDef" localSheetId="1">calculate_values!$B$316</definedName>
    <definedName name="NOWLeadAgingCode" localSheetId="1">calculate_values!$B$318</definedName>
    <definedName name="NOWLeadAgingDesc" localSheetId="1">calculate_values!#REF!</definedName>
    <definedName name="NOWUse" localSheetId="1">calculate_values!$B$317</definedName>
    <definedName name="OR_use" localSheetId="1">calculate_values!$B$324</definedName>
    <definedName name="ORDef" localSheetId="1">calculate_values!$B$323</definedName>
    <definedName name="OROR_use" localSheetId="1">calculate_values!$B$143</definedName>
    <definedName name="ORORDef" localSheetId="1">calculate_values!$B$142</definedName>
    <definedName name="ORORExampleCode" localSheetId="1">calculate_values!$B$144</definedName>
    <definedName name="ORORExampleDesc" localSheetId="1">calculate_values!#REF!</definedName>
    <definedName name="ParenDef" localSheetId="1">calculate_values!$B$93</definedName>
    <definedName name="ParenUse" localSheetId="1">calculate_values!$B$94</definedName>
    <definedName name="RIGHTDef" localSheetId="1">calculate_values!$B$336</definedName>
    <definedName name="RIGHTUse" localSheetId="1">calculate_values!$B$337</definedName>
    <definedName name="ROUNDDef" localSheetId="1">calculate_values!$B$344</definedName>
    <definedName name="ROUNDUse" localSheetId="1">calculate_values!$B$345</definedName>
    <definedName name="SimpleDiscounts" localSheetId="1">calculate_values!#REF!</definedName>
    <definedName name="SimpleDiscountsDef" localSheetId="1">calculate_values!#REF!</definedName>
    <definedName name="SUBSTITUTEDef" localSheetId="1">calculate_values!$B$358</definedName>
    <definedName name="SUBSTITUTEUse" localSheetId="1">calculate_values!$B$359</definedName>
    <definedName name="SubtractDef" localSheetId="1">calculate_values!$B$77</definedName>
    <definedName name="SubtractExampleCode" localSheetId="1">calculate_values!#REF!</definedName>
    <definedName name="SubtractExampleDesc" localSheetId="1">calculate_values!$B$80</definedName>
    <definedName name="SubtractUse" localSheetId="1">calculate_values!#REF!</definedName>
    <definedName name="TEXTDef" localSheetId="1">calculate_values!$B$365</definedName>
    <definedName name="textPicklistRestrict" localSheetId="1">calculate_values!#REF!</definedName>
    <definedName name="TEXTUse" localSheetId="1">calculate_values!$B$366</definedName>
    <definedName name="TimeZones" localSheetId="1">calculate_values!#REF!</definedName>
    <definedName name="TODAYDef" localSheetId="1">calculate_values!$B$372</definedName>
    <definedName name="TODAYUse" localSheetId="1">calculate_values!$B$373</definedName>
    <definedName name="TRIM_use" localSheetId="1">calculate_values!$B$381</definedName>
    <definedName name="TRIMcode" localSheetId="1">calculate_values!$B$282</definedName>
    <definedName name="TRIMDef" localSheetId="1">calculate_values!$B$380</definedName>
    <definedName name="TRIMdesc" localSheetId="1">calculate_values!#REF!</definedName>
    <definedName name="UPPERDef" localSheetId="1">calculate_values!$B$386</definedName>
    <definedName name="UPPERUse" localSheetId="1">calculate_values!$B$387</definedName>
    <definedName name="VALUEDef" localSheetId="1">calculate_values!$B$392</definedName>
    <definedName name="VALUEUse" localSheetId="1">calculate_values!$B$393</definedName>
    <definedName name="VLOOKUPDef" localSheetId="1">calculate_values!$B$399</definedName>
    <definedName name="VLOOKUPUse" localSheetId="1">calculate_values!$B$400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 r="F16" i="2"/>
  <c r="E7" i="12"/>
  <c r="F5" i="11"/>
  <c r="D10" i="1"/>
  <c r="E10" i="1" s="1"/>
  <c r="B39" i="7"/>
  <c r="C39" i="7" s="1"/>
  <c r="B38" i="7"/>
  <c r="C38" i="7" s="1"/>
  <c r="B33" i="7"/>
  <c r="C33" i="7" s="1"/>
  <c r="C263" i="7"/>
  <c r="C262" i="7"/>
  <c r="B261" i="7"/>
  <c r="C261" i="7" s="1"/>
  <c r="C258" i="7"/>
  <c r="C257" i="7"/>
  <c r="B256" i="7"/>
  <c r="C256" i="7" s="1"/>
  <c r="C227" i="7"/>
  <c r="C226" i="7"/>
  <c r="B225" i="7"/>
  <c r="C225" i="7" s="1"/>
  <c r="B16" i="6"/>
  <c r="D16" i="6" s="1"/>
  <c r="D36" i="1"/>
  <c r="E36" i="1" s="1"/>
  <c r="D37" i="1"/>
  <c r="E37" i="1" s="1"/>
  <c r="E34" i="1"/>
  <c r="C35" i="1"/>
  <c r="E35" i="1" s="1"/>
  <c r="E9" i="12"/>
  <c r="E13" i="12"/>
  <c r="E14" i="12"/>
  <c r="C204" i="7"/>
  <c r="C203" i="7"/>
  <c r="C202" i="7"/>
  <c r="C201" i="7"/>
  <c r="B200" i="7"/>
  <c r="C200" i="7" s="1"/>
  <c r="C197" i="7"/>
  <c r="C196" i="7"/>
  <c r="C195" i="7"/>
  <c r="C194" i="7"/>
  <c r="B193" i="7"/>
  <c r="C193" i="7" s="1"/>
  <c r="C190" i="7"/>
  <c r="C189" i="7"/>
  <c r="C188" i="7"/>
  <c r="C187" i="7"/>
  <c r="B186" i="7"/>
  <c r="C186" i="7" s="1"/>
  <c r="C183" i="7"/>
  <c r="C182" i="7"/>
  <c r="C181" i="7"/>
  <c r="C180" i="7"/>
  <c r="B179" i="7"/>
  <c r="C179" i="7" s="1"/>
  <c r="C176" i="7"/>
  <c r="C175" i="7"/>
  <c r="C174" i="7"/>
  <c r="C173" i="7"/>
  <c r="B172" i="7"/>
  <c r="C172" i="7" s="1"/>
  <c r="C169" i="7"/>
  <c r="C168" i="7"/>
  <c r="C167" i="7"/>
  <c r="C166" i="7"/>
  <c r="B165" i="7"/>
  <c r="C165" i="7" s="1"/>
  <c r="B23" i="7"/>
  <c r="C23" i="7" s="1"/>
  <c r="B24" i="7"/>
  <c r="C24" i="7" s="1"/>
  <c r="B26" i="7"/>
  <c r="C26" i="7" s="1"/>
  <c r="B27" i="7"/>
  <c r="C27" i="7" s="1"/>
  <c r="B28" i="7"/>
  <c r="C28" i="7" s="1"/>
  <c r="B29" i="7"/>
  <c r="C29" i="7" s="1"/>
  <c r="D121" i="6"/>
  <c r="D120" i="6"/>
  <c r="D119" i="6"/>
  <c r="D118" i="6"/>
  <c r="D117" i="6"/>
  <c r="D116" i="6"/>
  <c r="D115" i="6"/>
  <c r="D114" i="6"/>
  <c r="D113" i="6"/>
  <c r="F8" i="13"/>
  <c r="F9" i="13"/>
  <c r="F10" i="13"/>
  <c r="F11" i="13"/>
  <c r="F12" i="13"/>
  <c r="F13" i="13"/>
  <c r="F14" i="13"/>
  <c r="F15" i="13"/>
  <c r="F16" i="13"/>
  <c r="F17" i="13"/>
  <c r="F18" i="13"/>
  <c r="F19" i="13"/>
  <c r="F20" i="13"/>
  <c r="F21" i="13"/>
  <c r="F7" i="13"/>
  <c r="F6" i="13"/>
  <c r="F6" i="15"/>
  <c r="F7" i="15"/>
  <c r="F8" i="15"/>
  <c r="F9" i="15"/>
  <c r="F10" i="15"/>
  <c r="F11" i="15"/>
  <c r="F12" i="15"/>
  <c r="F5" i="15"/>
  <c r="F4" i="15"/>
  <c r="F6" i="14"/>
  <c r="F7" i="14"/>
  <c r="F8" i="14"/>
  <c r="F9" i="14"/>
  <c r="F10" i="14"/>
  <c r="F11" i="14"/>
  <c r="F12" i="14"/>
  <c r="F5" i="14"/>
  <c r="F4" i="14"/>
  <c r="D128" i="6"/>
  <c r="D127" i="6"/>
  <c r="D126" i="6"/>
  <c r="D110" i="6"/>
  <c r="D109" i="6"/>
  <c r="D86" i="6"/>
  <c r="D85" i="6"/>
  <c r="D84" i="6"/>
  <c r="D83" i="6"/>
  <c r="D82" i="6"/>
  <c r="D81" i="6"/>
  <c r="D80" i="6"/>
  <c r="D73" i="6"/>
  <c r="D72" i="6"/>
  <c r="D71" i="6"/>
  <c r="D70" i="6"/>
  <c r="D69" i="6"/>
  <c r="D68" i="6"/>
  <c r="D67" i="6"/>
  <c r="D108" i="6"/>
  <c r="D107" i="6"/>
  <c r="D106" i="6"/>
  <c r="D105" i="6"/>
  <c r="D104" i="6"/>
  <c r="D103" i="6"/>
  <c r="D102" i="6"/>
  <c r="D101" i="6"/>
  <c r="D100" i="6"/>
  <c r="D94" i="6"/>
  <c r="D93" i="6"/>
  <c r="D92" i="6"/>
  <c r="F12" i="3"/>
  <c r="E38" i="4"/>
  <c r="E39" i="4"/>
  <c r="F39" i="4" s="1"/>
  <c r="E37" i="4"/>
  <c r="F34" i="2"/>
  <c r="G34" i="2" s="1"/>
  <c r="F39" i="2"/>
  <c r="G39" i="2" s="1"/>
  <c r="F36" i="2"/>
  <c r="G36" i="2" s="1"/>
  <c r="F29" i="2"/>
  <c r="G29" i="2" s="1"/>
  <c r="F23" i="2"/>
  <c r="G23" i="2" s="1"/>
  <c r="F12" i="11"/>
  <c r="G12" i="11" s="1"/>
  <c r="F11" i="11"/>
  <c r="G11" i="11" s="1"/>
  <c r="F27" i="2"/>
  <c r="G27" i="2" s="1"/>
  <c r="F26" i="2"/>
  <c r="G26" i="2" s="1"/>
  <c r="B63" i="7"/>
  <c r="C63" i="7" s="1"/>
  <c r="D30" i="6"/>
  <c r="B48" i="7"/>
  <c r="C48" i="7" s="1"/>
  <c r="B47" i="7"/>
  <c r="C47" i="7" s="1"/>
  <c r="D95" i="6"/>
  <c r="D91" i="6"/>
  <c r="D90" i="6"/>
  <c r="C306" i="7"/>
  <c r="C305" i="7"/>
  <c r="C304" i="7"/>
  <c r="B303" i="7"/>
  <c r="C303" i="7" s="1"/>
  <c r="C300" i="7"/>
  <c r="C299" i="7"/>
  <c r="C298" i="7"/>
  <c r="B297" i="7"/>
  <c r="C297"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F11" i="2"/>
  <c r="G11" i="2" s="1"/>
  <c r="F12" i="2"/>
  <c r="G12" i="2" s="1"/>
  <c r="F13" i="2"/>
  <c r="F14" i="2"/>
  <c r="G14" i="2" s="1"/>
  <c r="F15" i="2"/>
  <c r="F17" i="2"/>
  <c r="G17" i="2" s="1"/>
  <c r="F18" i="2"/>
  <c r="G18" i="2" s="1"/>
  <c r="F19" i="2"/>
  <c r="G19" i="2" s="1"/>
  <c r="F20" i="2"/>
  <c r="G20" i="2" s="1"/>
  <c r="F21" i="2"/>
  <c r="G21" i="2" s="1"/>
  <c r="F22" i="2"/>
  <c r="G22" i="2" s="1"/>
  <c r="F24" i="2"/>
  <c r="G24" i="2" s="1"/>
  <c r="F25" i="2"/>
  <c r="F28" i="2"/>
  <c r="F30" i="2"/>
  <c r="G30" i="2" s="1"/>
  <c r="F31" i="2"/>
  <c r="G31" i="2" s="1"/>
  <c r="F32" i="2"/>
  <c r="G32" i="2" s="1"/>
  <c r="F33" i="2"/>
  <c r="G33" i="2" s="1"/>
  <c r="F35" i="2"/>
  <c r="G35" i="2" s="1"/>
  <c r="F37" i="2"/>
  <c r="G37" i="2" s="1"/>
  <c r="F38" i="2"/>
  <c r="G38" i="2" s="1"/>
  <c r="F40" i="2"/>
  <c r="G40" i="2" s="1"/>
  <c r="F41" i="2"/>
  <c r="F42" i="2"/>
  <c r="G42" i="2" s="1"/>
  <c r="F43" i="2"/>
  <c r="G43" i="2" s="1"/>
  <c r="F44" i="2"/>
  <c r="G44" i="2" s="1"/>
  <c r="F10" i="2"/>
  <c r="D19" i="1"/>
  <c r="E19" i="1" s="1"/>
  <c r="C16" i="1"/>
  <c r="D20" i="1"/>
  <c r="E20" i="1" s="1"/>
  <c r="D17" i="1"/>
  <c r="E17" i="1" s="1"/>
  <c r="D18" i="1"/>
  <c r="E18" i="1" s="1"/>
  <c r="E19" i="5"/>
  <c r="E2" i="5"/>
  <c r="E27" i="5"/>
  <c r="E17" i="5"/>
  <c r="E20" i="5"/>
  <c r="E4" i="5"/>
  <c r="D130" i="6"/>
  <c r="F4" i="11"/>
  <c r="F6" i="10"/>
  <c r="F5" i="8"/>
  <c r="F3" i="10"/>
  <c r="E46" i="4"/>
  <c r="E8" i="4"/>
  <c r="E23" i="4"/>
  <c r="F9" i="2"/>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5" i="1"/>
  <c r="E5" i="1" s="1"/>
  <c r="D4" i="1"/>
  <c r="E4" i="1" s="1"/>
  <c r="F6" i="2"/>
  <c r="E52" i="4"/>
  <c r="F46" i="2"/>
  <c r="E1" i="4"/>
  <c r="F1" i="2"/>
  <c r="F8" i="2"/>
  <c r="F3" i="2"/>
  <c r="F2" i="2"/>
  <c r="E45" i="4"/>
  <c r="E7" i="4"/>
  <c r="E22" i="4"/>
  <c r="E20" i="4"/>
  <c r="E43" i="4"/>
  <c r="F43" i="4"/>
  <c r="E4" i="4"/>
  <c r="E5" i="4"/>
  <c r="E2" i="4"/>
  <c r="D3" i="6"/>
  <c r="D2" i="6"/>
  <c r="C1" i="7"/>
  <c r="C3" i="7"/>
  <c r="C64" i="7"/>
  <c r="C44" i="7"/>
  <c r="C25" i="7"/>
  <c r="C6" i="7"/>
  <c r="C5" i="7"/>
  <c r="C30" i="7"/>
  <c r="C210" i="7"/>
  <c r="C209" i="7"/>
  <c r="C208" i="7"/>
  <c r="C388" i="7"/>
  <c r="C387" i="7"/>
  <c r="C386" i="7"/>
  <c r="C382" i="7"/>
  <c r="C381" i="7"/>
  <c r="C380" i="7"/>
  <c r="C324" i="7"/>
  <c r="C323" i="7"/>
  <c r="C322" i="7"/>
  <c r="C312" i="7"/>
  <c r="C311" i="7"/>
  <c r="C310" i="7"/>
  <c r="C294" i="7"/>
  <c r="C293" i="7"/>
  <c r="C292" i="7"/>
  <c r="C288" i="7"/>
  <c r="C287" i="7"/>
  <c r="C286" i="7"/>
  <c r="C282" i="7"/>
  <c r="C281" i="7"/>
  <c r="C280" i="7"/>
  <c r="C269" i="7"/>
  <c r="C268" i="7"/>
  <c r="C267" i="7"/>
  <c r="C402" i="7"/>
  <c r="C401" i="7"/>
  <c r="C400" i="7"/>
  <c r="C399" i="7"/>
  <c r="C395" i="7"/>
  <c r="C394" i="7"/>
  <c r="C393" i="7"/>
  <c r="C392" i="7"/>
  <c r="C375" i="7"/>
  <c r="C374" i="7"/>
  <c r="C373" i="7"/>
  <c r="C372" i="7"/>
  <c r="C368" i="7"/>
  <c r="C367" i="7"/>
  <c r="C366" i="7"/>
  <c r="C365" i="7"/>
  <c r="C361" i="7"/>
  <c r="C360" i="7"/>
  <c r="C359" i="7"/>
  <c r="C358" i="7"/>
  <c r="C354" i="7"/>
  <c r="C353" i="7"/>
  <c r="C352" i="7"/>
  <c r="C351" i="7"/>
  <c r="C347" i="7"/>
  <c r="C346" i="7"/>
  <c r="C345" i="7"/>
  <c r="C344" i="7"/>
  <c r="C339" i="7"/>
  <c r="C338" i="7"/>
  <c r="C337" i="7"/>
  <c r="C336" i="7"/>
  <c r="C319" i="7"/>
  <c r="C318" i="7"/>
  <c r="C317" i="7"/>
  <c r="C316" i="7"/>
  <c r="C331" i="7"/>
  <c r="C330" i="7"/>
  <c r="C329" i="7"/>
  <c r="C328" i="7"/>
  <c r="C276" i="7"/>
  <c r="C275" i="7"/>
  <c r="C274" i="7"/>
  <c r="C273" i="7"/>
  <c r="C253" i="7"/>
  <c r="C252" i="7"/>
  <c r="C251" i="7"/>
  <c r="C247" i="7"/>
  <c r="C246" i="7"/>
  <c r="C245" i="7"/>
  <c r="C244" i="7"/>
  <c r="B51" i="7"/>
  <c r="C51" i="7" s="1"/>
  <c r="C147" i="7"/>
  <c r="C141" i="7"/>
  <c r="C134" i="7"/>
  <c r="C128" i="7"/>
  <c r="C122" i="7"/>
  <c r="C116" i="7"/>
  <c r="C110" i="7"/>
  <c r="C104" i="7"/>
  <c r="C98" i="7"/>
  <c r="C92" i="7"/>
  <c r="C86" i="7"/>
  <c r="C80" i="7"/>
  <c r="C74" i="7"/>
  <c r="C240" i="7"/>
  <c r="C239" i="7"/>
  <c r="C238" i="7"/>
  <c r="C234" i="7"/>
  <c r="C233" i="7"/>
  <c r="C232" i="7"/>
  <c r="C231" i="7"/>
  <c r="C222" i="7"/>
  <c r="C221" i="7"/>
  <c r="C220" i="7"/>
  <c r="C216" i="7"/>
  <c r="C215" i="7"/>
  <c r="C214" i="7"/>
  <c r="C162" i="7"/>
  <c r="C161" i="7"/>
  <c r="C160" i="7"/>
  <c r="C156" i="7"/>
  <c r="C155" i="7"/>
  <c r="C154" i="7"/>
  <c r="C150" i="7"/>
  <c r="C149" i="7"/>
  <c r="C148" i="7"/>
  <c r="C144" i="7"/>
  <c r="C143" i="7"/>
  <c r="C142" i="7"/>
  <c r="C137" i="7"/>
  <c r="C136" i="7"/>
  <c r="C135" i="7"/>
  <c r="C131" i="7"/>
  <c r="C130" i="7"/>
  <c r="C129" i="7"/>
  <c r="C125" i="7"/>
  <c r="C124" i="7"/>
  <c r="C123" i="7"/>
  <c r="C119" i="7"/>
  <c r="C118" i="7"/>
  <c r="C117" i="7"/>
  <c r="C113" i="7"/>
  <c r="C112" i="7"/>
  <c r="C111" i="7"/>
  <c r="C107" i="7"/>
  <c r="C106" i="7"/>
  <c r="C105" i="7"/>
  <c r="C101" i="7"/>
  <c r="C100" i="7"/>
  <c r="C99" i="7"/>
  <c r="C95" i="7"/>
  <c r="C94" i="7"/>
  <c r="C93" i="7"/>
  <c r="C89" i="7"/>
  <c r="C88" i="7"/>
  <c r="C87" i="7"/>
  <c r="C83" i="7"/>
  <c r="C82" i="7"/>
  <c r="C81" i="7"/>
  <c r="C76" i="7"/>
  <c r="C77" i="7"/>
  <c r="C75" i="7"/>
  <c r="C70" i="7"/>
  <c r="C71" i="7"/>
  <c r="C69" i="7"/>
  <c r="C68" i="7"/>
  <c r="C8" i="7"/>
  <c r="B398" i="7"/>
  <c r="C398" i="7" s="1"/>
  <c r="B391" i="7"/>
  <c r="C391" i="7" s="1"/>
  <c r="B385" i="7"/>
  <c r="C385" i="7" s="1"/>
  <c r="B379" i="7"/>
  <c r="C379" i="7" s="1"/>
  <c r="B371" i="7"/>
  <c r="C371" i="7" s="1"/>
  <c r="B364" i="7"/>
  <c r="C364" i="7" s="1"/>
  <c r="B357" i="7"/>
  <c r="C357" i="7" s="1"/>
  <c r="B350" i="7"/>
  <c r="C350" i="7" s="1"/>
  <c r="B343" i="7"/>
  <c r="C343" i="7" s="1"/>
  <c r="B335" i="7"/>
  <c r="C335" i="7" s="1"/>
  <c r="B315" i="7"/>
  <c r="C315" i="7" s="1"/>
  <c r="B309" i="7"/>
  <c r="C309" i="7" s="1"/>
  <c r="B327" i="7"/>
  <c r="C327" i="7" s="1"/>
  <c r="B291" i="7"/>
  <c r="C291" i="7" s="1"/>
  <c r="B285" i="7"/>
  <c r="C285" i="7" s="1"/>
  <c r="B279" i="7"/>
  <c r="C279" i="7" s="1"/>
  <c r="B272" i="7"/>
  <c r="C272" i="7" s="1"/>
  <c r="B266" i="7"/>
  <c r="C266" i="7" s="1"/>
  <c r="B250" i="7"/>
  <c r="C250" i="7" s="1"/>
  <c r="B243" i="7"/>
  <c r="C243" i="7" s="1"/>
  <c r="B237" i="7"/>
  <c r="C237" i="7" s="1"/>
  <c r="B230" i="7"/>
  <c r="C230" i="7" s="1"/>
  <c r="B219" i="7"/>
  <c r="C219" i="7" s="1"/>
  <c r="B213" i="7"/>
  <c r="C213" i="7" s="1"/>
  <c r="B159" i="7"/>
  <c r="C159" i="7" s="1"/>
  <c r="B153" i="7"/>
  <c r="C153" i="7" s="1"/>
  <c r="C18" i="7"/>
  <c r="C19" i="7"/>
  <c r="C20" i="7"/>
  <c r="B21" i="7"/>
  <c r="C21" i="7" s="1"/>
  <c r="B22" i="7"/>
  <c r="C22" i="7" s="1"/>
  <c r="B31" i="7"/>
  <c r="C31" i="7" s="1"/>
  <c r="B32" i="7"/>
  <c r="C32" i="7" s="1"/>
  <c r="B34" i="7"/>
  <c r="C34" i="7" s="1"/>
  <c r="B35" i="7"/>
  <c r="C35" i="7" s="1"/>
  <c r="B36" i="7"/>
  <c r="C36" i="7" s="1"/>
  <c r="B37" i="7"/>
  <c r="C37" i="7" s="1"/>
  <c r="B40" i="7"/>
  <c r="C40" i="7" s="1"/>
  <c r="B41" i="7"/>
  <c r="C41" i="7" s="1"/>
  <c r="B42" i="7"/>
  <c r="C42" i="7" s="1"/>
  <c r="B43" i="7"/>
  <c r="C43" i="7" s="1"/>
  <c r="B45" i="7"/>
  <c r="C45" i="7" s="1"/>
  <c r="B46" i="7"/>
  <c r="C46" i="7" s="1"/>
  <c r="B52" i="7"/>
  <c r="C52" i="7" s="1"/>
  <c r="B49" i="7"/>
  <c r="C49" i="7" s="1"/>
  <c r="B50" i="7"/>
  <c r="C50" i="7" s="1"/>
  <c r="B53" i="7"/>
  <c r="C53" i="7" s="1"/>
  <c r="B54" i="7"/>
  <c r="C54" i="7" s="1"/>
  <c r="B55" i="7"/>
  <c r="C55" i="7" s="1"/>
  <c r="B56" i="7"/>
  <c r="C56" i="7" s="1"/>
  <c r="B57" i="7"/>
  <c r="C57" i="7" s="1"/>
  <c r="B58" i="7"/>
  <c r="C58" i="7" s="1"/>
  <c r="B59" i="7"/>
  <c r="C59" i="7" s="1"/>
  <c r="B60" i="7"/>
  <c r="C60" i="7" s="1"/>
  <c r="B61" i="7"/>
  <c r="C61" i="7" s="1"/>
  <c r="B62" i="7"/>
  <c r="C62" i="7" s="1"/>
  <c r="C7" i="7"/>
  <c r="D24" i="6"/>
  <c r="D23" i="6"/>
  <c r="D124" i="6"/>
  <c r="D98" i="6"/>
  <c r="D78"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29" i="6"/>
  <c r="D125" i="6"/>
  <c r="D111" i="6"/>
  <c r="D99" i="6"/>
  <c r="D87" i="6"/>
  <c r="D79" i="6"/>
  <c r="D74"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G28" i="2"/>
  <c r="G13" i="2"/>
  <c r="G15" i="2"/>
  <c r="G41" i="2"/>
  <c r="G25" i="2"/>
  <c r="C14" i="1"/>
  <c r="E14" i="1" s="1"/>
  <c r="C40" i="1"/>
  <c r="E40" i="1" s="1"/>
  <c r="C2" i="1"/>
  <c r="E2" i="1" s="1"/>
  <c r="D33" i="1"/>
  <c r="E33" i="1" s="1"/>
  <c r="D29" i="1"/>
  <c r="E29" i="1" s="1"/>
  <c r="D9" i="1"/>
  <c r="E9" i="1" s="1"/>
  <c r="C3" i="1"/>
  <c r="E3" i="1" s="1"/>
  <c r="E15" i="1"/>
  <c r="E12" i="1"/>
  <c r="E13" i="1"/>
  <c r="E8" i="1"/>
  <c r="E24" i="1"/>
  <c r="E26" i="1"/>
  <c r="E28" i="1"/>
  <c r="E30" i="1"/>
  <c r="E31" i="1"/>
  <c r="E16" i="1"/>
  <c r="C32" i="1"/>
  <c r="E32" i="1" s="1"/>
  <c r="C27" i="1"/>
  <c r="E27" i="1" s="1"/>
  <c r="C25" i="1"/>
  <c r="E25" i="1" s="1"/>
  <c r="C7" i="1"/>
  <c r="E7" i="1" s="1"/>
  <c r="C23" i="1"/>
  <c r="E23" i="1" s="1"/>
  <c r="C6" i="1"/>
  <c r="E6" i="1" s="1"/>
  <c r="D11" i="1"/>
  <c r="E11" i="1" s="1"/>
  <c r="D21" i="1"/>
  <c r="E21" i="1" s="1"/>
  <c r="N76" i="1"/>
  <c r="N75" i="1"/>
  <c r="N74" i="1"/>
  <c r="N73" i="1"/>
</calcChain>
</file>

<file path=xl/sharedStrings.xml><?xml version="1.0" encoding="utf-8"?>
<sst xmlns="http://schemas.openxmlformats.org/spreadsheetml/2006/main" count="1454" uniqueCount="723">
  <si>
    <t>Connection</t>
  </si>
  <si>
    <t>Named Credential</t>
  </si>
  <si>
    <t>Direction</t>
  </si>
  <si>
    <t>Mapping</t>
  </si>
  <si>
    <t>Fields Mapper</t>
  </si>
  <si>
    <t>Field Mapping</t>
  </si>
  <si>
    <t>Job</t>
  </si>
  <si>
    <t>Job Builder</t>
  </si>
  <si>
    <t>Job Execution</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</si>
  <si>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</si>
  <si>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</si>
  <si>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</si>
  <si>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</si>
  <si>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</si>
  <si>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</si>
  <si>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</si>
  <si>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</si>
  <si>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</si>
  <si>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</si>
  <si>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</si>
  <si>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</si>
  <si>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</si>
  <si>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</si>
  <si>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</si>
  <si>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</si>
  <si>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</si>
  <si>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</si>
  <si>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</si>
  <si>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</si>
  <si>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</si>
  <si>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</si>
  <si>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</si>
  <si>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</si>
  <si>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</si>
  <si>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Default "false". If checked, the default assignment rule in the Target will be used.</t>
  </si>
  <si>
    <t>Bypass Duplicate Rule Alerts?</t>
  </si>
  <si>
    <t>Disable Feed Tracking?</t>
  </si>
  <si>
    <t>Success Message</t>
  </si>
  <si>
    <t>Failure Message</t>
  </si>
  <si>
    <t>Source Connection Name</t>
  </si>
  <si>
    <t>Target Connection Name</t>
  </si>
  <si>
    <t>A formula field that shows the name of the target connection</t>
  </si>
  <si>
    <t>N</t>
  </si>
  <si>
    <t>The Action taken in the execution.</t>
  </si>
  <si>
    <t>A lookup field references to the Job Execution if it was kicked off from a Job.</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</si>
  <si>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</si>
  <si>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</si>
  <si>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</si>
  <si>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</si>
  <si>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</si>
  <si>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</si>
  <si>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</si>
  <si>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</si>
  <si>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</si>
  <si>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</si>
  <si>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</si>
  <si>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</si>
  <si>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</si>
  <si>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</si>
  <si>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</si>
  <si>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</si>
  <si>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</si>
  <si>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</si>
  <si>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</si>
  <si>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</si>
  <si>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</si>
  <si>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</si>
  <si>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</si>
  <si>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</si>
  <si>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</si>
  <si>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</si>
  <si>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</si>
  <si>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</si>
  <si>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</si>
  <si>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</si>
  <si>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</si>
  <si>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</si>
  <si>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</si>
  <si>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</si>
  <si>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</si>
  <si>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</si>
  <si>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</si>
  <si>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</si>
  <si>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</si>
  <si>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</si>
  <si>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</si>
  <si>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</si>
  <si>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</si>
  <si>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</si>
  <si>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</si>
  <si>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</si>
  <si>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</si>
  <si>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</si>
  <si>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</si>
  <si>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</si>
  <si>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</si>
  <si>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</si>
  <si>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</si>
  <si>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</si>
  <si>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</si>
  <si>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</si>
  <si>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</si>
  <si>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</si>
  <si>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</si>
  <si>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</si>
  <si>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</si>
  <si>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ADDMONTHS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</si>
  <si>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</si>
  <si>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ADDDAYS</t>
  </si>
  <si>
    <t xml:space="preserve">Returns the date that is the indicated number of days before or after a specified date. </t>
  </si>
  <si>
    <t>DATE</t>
  </si>
  <si>
    <t>DATEVALUE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</si>
  <si>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</si>
  <si>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</si>
  <si>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</si>
  <si>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</si>
  <si>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</si>
  <si>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</si>
  <si>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</si>
  <si>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</si>
  <si>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BLANKVALUE</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</si>
  <si>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</si>
  <si>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</si>
  <si>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</si>
  <si>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ISBLANK</t>
  </si>
  <si>
    <t>Determines if an expression has a value and returns TRUE if it does not. If it contains a value, this function returns FALSE.</t>
  </si>
  <si>
    <t>ISNUMBER</t>
  </si>
  <si>
    <t>Determines if a text value is a number and returns TRUE if it is. Otherwise, it returns FALSE.</t>
  </si>
  <si>
    <t>NOT</t>
  </si>
  <si>
    <t>Returns FALSE for TRUE and TRUE for FALSE.</t>
  </si>
  <si>
    <t>BEGINS</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</si>
  <si>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</si>
  <si>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</si>
  <si>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</si>
  <si>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</si>
  <si>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</si>
  <si>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</si>
  <si>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</si>
  <si>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LOWER</t>
  </si>
  <si>
    <t xml:space="preserve">Converts all letters in the specified text string to lowercase. Any characters that are not letters are unaffected by this function. </t>
  </si>
  <si>
    <t>RIGHT</t>
  </si>
  <si>
    <t>Returns the specified number of characters from the end of a text string.</t>
  </si>
  <si>
    <t>SUBSTITUDE</t>
  </si>
  <si>
    <t>Substitutes new text for old text in a text string.</t>
  </si>
  <si>
    <t>TEXT</t>
  </si>
  <si>
    <t xml:space="preserve">Converts a percent, number, date, date/time, or currency type field into text anywhere formulas are used, equals to String.valueOf in APEX. </t>
  </si>
  <si>
    <t>TRIM</t>
  </si>
  <si>
    <t>Removes the spaces and tabs from the beginning and end of a text string.</t>
  </si>
  <si>
    <t>UPPER</t>
  </si>
  <si>
    <t xml:space="preserve">Converts all letters in the specified text string to uppercase. Any characters that are not letters are unaffected by this function. </t>
  </si>
  <si>
    <t>VALUE</t>
  </si>
  <si>
    <t>Converts a text string to a number.</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</si>
  <si>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</si>
  <si>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</si>
  <si>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</si>
  <si>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</si>
  <si>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</si>
  <si>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</si>
  <si>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</si>
  <si>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</si>
  <si>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</si>
  <si>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</si>
  <si>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(Greater Than or Equal)</t>
  </si>
  <si>
    <t>&amp;&amp; (AND)</t>
  </si>
  <si>
    <t>&amp; (Concatenate)</t>
  </si>
  <si>
    <t>ROUND</t>
  </si>
  <si>
    <t>SUBSTITUTE</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</si>
  <si>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</si>
  <si>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</si>
  <si>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</si>
  <si>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</si>
  <si>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</si>
  <si>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</si>
  <si>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</si>
  <si>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</si>
  <si>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</si>
  <si>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</si>
  <si>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</si>
  <si>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</si>
  <si>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</si>
  <si>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</si>
  <si>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</si>
  <si>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</si>
  <si>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</si>
  <si>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</si>
  <si>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</si>
  <si>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</si>
  <si>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</si>
  <si>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</si>
  <si>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</si>
  <si>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</si>
  <si>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</si>
  <si>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</si>
  <si>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</si>
  <si>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</si>
  <si>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</si>
  <si>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</si>
  <si>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</si>
  <si>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</si>
  <si>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</si>
  <si>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</si>
  <si>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</si>
  <si>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r>
      <t>&lt;span class='formula'&gt;ADDD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</si>
  <si>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r>
      <t>&lt;span class='formula'&gt;BEGINS(</t>
    </r>
    <r>
      <rPr>
        <i/>
        <sz val="10"/>
        <color rgb="FF333333"/>
        <rFont val="Courier New"/>
        <family val="1"/>
      </rPr>
      <t>text</t>
    </r>
    <r>
      <rPr>
        <sz val="10"/>
        <color rgb="FF333333"/>
        <rFont val="Courier New"/>
        <family val="1"/>
      </rPr>
      <t>, compare_text)&lt;/span&gt;</t>
    </r>
    <r>
      <rPr>
        <sz val="10"/>
        <color rgb="FF000000"/>
        <rFont val="Times New Roman"/>
        <family val="1"/>
      </rPr>
      <t> and replace </t>
    </r>
    <r>
      <rPr>
        <i/>
        <sz val="10"/>
        <color rgb="FF000000"/>
        <rFont val="Times New Roman"/>
        <family val="1"/>
      </rPr>
      <t>text, compare_text</t>
    </r>
    <r>
      <rPr>
        <sz val="10"/>
        <color rgb="FF000000"/>
        <rFont val="Times New Roman"/>
        <family val="1"/>
      </rPr>
      <t> with the characters or fields you want to compare.</t>
    </r>
  </si>
  <si>
    <r>
      <t>&lt;span class='formula'&gt;BLANKVALUE(</t>
    </r>
    <r>
      <rPr>
        <i/>
        <sz val="10"/>
        <color rgb="FF333333"/>
        <rFont val="Courier New"/>
        <family val="1"/>
      </rPr>
      <t>expression</t>
    </r>
    <r>
      <rPr>
        <sz val="10"/>
        <color rgb="FF333333"/>
        <rFont val="Courier New"/>
        <family val="1"/>
      </rPr>
      <t>, </t>
    </r>
    <r>
      <rPr>
        <i/>
        <sz val="10"/>
        <color rgb="FF333333"/>
        <rFont val="Courier New"/>
        <family val="1"/>
      </rPr>
      <t>substitute_expression</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the expression you want evaluated; replace </t>
    </r>
    <r>
      <rPr>
        <i/>
        <sz val="10"/>
        <color rgb="FF000000"/>
        <rFont val="Times New Roman"/>
        <family val="1"/>
      </rPr>
      <t>substitute_expression</t>
    </r>
    <r>
      <rPr>
        <sz val="10"/>
        <color rgb="FF000000"/>
        <rFont val="Times New Roman"/>
        <family val="1"/>
      </rPr>
      <t> with the value you want to replace any blank values.</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</si>
  <si>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</si>
  <si>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</si>
  <si>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</si>
  <si>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</si>
  <si>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</si>
  <si>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</si>
  <si>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</si>
  <si>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</si>
  <si>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</si>
  <si>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</si>
  <si>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&lt;b&gt;Closed Date&lt;/b&gt;&lt;div class='v-space-s'&gt;&lt;/div&gt;&lt;span class='formula'&gt;DATEVALUE(ClosedDate)&lt;/span&gt;</t>
    </r>
    <r>
      <rPr>
        <sz val="10"/>
        <color rgb="FF000000"/>
        <rFont val="Times New Roman"/>
        <family val="1"/>
      </rPr>
      <t> displays a date field based on the value of the </t>
    </r>
    <r>
      <rPr>
        <sz val="10"/>
        <color rgb="FF000000"/>
        <rFont val="Courier New"/>
        <family val="1"/>
      </rPr>
      <t>Date/Time Closed</t>
    </r>
    <r>
      <rPr>
        <sz val="10"/>
        <color rgb="FF000000"/>
        <rFont val="Times New Roman"/>
        <family val="1"/>
      </rPr>
      <t> field.&lt;div class='v-space'&gt;&lt;/div&gt;&lt;b&gt;Date Value&lt;/b&gt;&lt;div class='v-space-s'&gt;&lt;/div&gt;&lt;span class='formula'&gt;DATEVALUE("2005-11-15")&lt;/span&gt; returns November 15, 2005 as a date value.</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</si>
  <si>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</si>
  <si>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</si>
  <si>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</si>
  <si>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</si>
  <si>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</si>
  <si>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class='formula'&gt;ISBLANK(</t>
    </r>
    <r>
      <rPr>
        <i/>
        <sz val="10"/>
        <color rgb="FF333333"/>
        <rFont val="Courier New"/>
        <family val="1"/>
      </rPr>
      <t>expression</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the expression you want evaluated.</t>
    </r>
  </si>
  <si>
    <r>
      <t>&lt;span class='formula'&gt;ISNUMBER(</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merge field name for the text field.</t>
    </r>
  </si>
  <si>
    <t>&lt;span class='formula'&gt;OR(LEN(Bank_Account_Number__c) &lt;&gt; 10, NOT(ISNUMBER(Bank_Account_Number__c)))&lt;/span&gt;</t>
  </si>
  <si>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</si>
  <si>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</si>
  <si>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</si>
  <si>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t>&lt;span class='formula'&gt;LOWER(text, [locale])&lt;/span&gt; and replace text with the field or text you wish to convert to lowercase, and locale with the optional two-character ISO language code or five-character locale code, if available.</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</si>
  <si>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</si>
  <si>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</si>
  <si>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</si>
  <si>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r>
      <t xml:space="preserve">&lt;span class='formula'&gt;IF(NOT(Status == "Open"), ClosedDate, ADDDAYS(CreatedDate, 3))&lt;/span&gt;, </t>
    </r>
    <r>
      <rPr>
        <sz val="10"/>
        <color rgb="FF000000"/>
        <rFont val="Times New Roman"/>
        <family val="1"/>
      </rPr>
      <t>checks to see if the Status is NOT Open and if so, return the ClosedDate, otherwise return the CreatedDate plus 3 days,</t>
    </r>
    <r>
      <rPr>
        <sz val="12"/>
        <color rgb="FF000000"/>
        <rFont val="Times New Roman"/>
        <family val="1"/>
      </rPr>
      <t xml:space="preserve"> </t>
    </r>
    <r>
      <rPr>
        <sz val="10"/>
        <color rgb="FF000000"/>
        <rFont val="Times New Roman"/>
        <family val="1"/>
      </rPr>
      <t>as the Expected Close Date.</t>
    </r>
  </si>
  <si>
    <t>&lt;span class='formula'&gt;NOW()&lt;/span&gt;</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</si>
  <si>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ADDDAYS to add days to a datetime field.&lt;/li&gt;&lt;/ul&gt;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</si>
  <si>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</si>
  <si>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</si>
  <si>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</si>
  <si>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</si>
  <si>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</si>
  <si>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</si>
  <si>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</si>
  <si>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</si>
  <si>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</si>
  <si>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</si>
  <si>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</si>
  <si>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</si>
  <si>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</si>
  <si>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</si>
  <si>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</si>
  <si>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</si>
  <si>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r>
      <t>&lt;span class='formula'&gt;SUBSTITUTE(</t>
    </r>
    <r>
      <rPr>
        <i/>
        <sz val="10"/>
        <color rgb="FF333333"/>
        <rFont val="Courier New"/>
        <family val="1"/>
      </rPr>
      <t>text</t>
    </r>
    <r>
      <rPr>
        <sz val="10"/>
        <color rgb="FF333333"/>
        <rFont val="Courier New"/>
        <family val="1"/>
      </rPr>
      <t>, </t>
    </r>
    <r>
      <rPr>
        <i/>
        <sz val="10"/>
        <color rgb="FF333333"/>
        <rFont val="Courier New"/>
        <family val="1"/>
      </rPr>
      <t>old_text</t>
    </r>
    <r>
      <rPr>
        <sz val="10"/>
        <color rgb="FF333333"/>
        <rFont val="Courier New"/>
        <family val="1"/>
      </rPr>
      <t>, </t>
    </r>
    <r>
      <rPr>
        <i/>
        <sz val="10"/>
        <color rgb="FF333333"/>
        <rFont val="Courier New"/>
        <family val="1"/>
      </rPr>
      <t>new_text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value for which you want to substitute values, &lt;span class='formula'&gt;</t>
    </r>
    <r>
      <rPr>
        <i/>
        <sz val="10"/>
        <color rgb="FF000000"/>
        <rFont val="Times New Roman"/>
        <family val="1"/>
      </rPr>
      <t>old_text&lt;/span&gt;</t>
    </r>
    <r>
      <rPr>
        <sz val="10"/>
        <color rgb="FF000000"/>
        <rFont val="Times New Roman"/>
        <family val="1"/>
      </rPr>
      <t> with the text you want replaced, and &lt;span class='formula'&gt;</t>
    </r>
    <r>
      <rPr>
        <i/>
        <sz val="10"/>
        <color rgb="FF000000"/>
        <rFont val="Times New Roman"/>
        <family val="1"/>
      </rPr>
      <t>new_text&lt;/span&gt;</t>
    </r>
    <r>
      <rPr>
        <sz val="10"/>
        <color rgb="FF000000"/>
        <rFont val="Times New Roman"/>
        <family val="1"/>
      </rPr>
      <t> with the text you want to replace the &lt;span class='formula'&gt;</t>
    </r>
    <r>
      <rPr>
        <i/>
        <sz val="10"/>
        <color rgb="FF000000"/>
        <rFont val="Times New Roman"/>
        <family val="1"/>
      </rPr>
      <t>old_text&lt;/span&gt;</t>
    </r>
    <r>
      <rPr>
        <sz val="10"/>
        <color rgb="FF000000"/>
        <rFont val="Times New Roman"/>
        <family val="1"/>
      </rPr>
      <t>.</t>
    </r>
  </si>
  <si>
    <r>
      <t xml:space="preserve">&lt;span class='formula'&gt;SUBSTITUTE(Name, "Coupon", "Discount")&lt;/span&gt; </t>
    </r>
    <r>
      <rPr>
        <sz val="10"/>
        <color rgb="FF000000"/>
        <rFont val="Times New Roman"/>
        <family val="1"/>
      </rPr>
      <t>returns the name of an opportunity that contains the term “Coupon” with the opportunity name plus “Discount” wherever the term “Coupon” existed.</t>
    </r>
    <r>
      <rPr>
        <sz val="10"/>
        <color rgb="FF333333"/>
        <rFont val="Courier New"/>
        <family val="1"/>
      </rPr>
      <t>&lt;div class='v-space-s'&gt;&lt;/div&gt;&lt;span class='formula'&gt;SUBSTITUTE(Email, LEFT(Email, FIND("@", Email)), "www.") &lt;/span&gt;finds the location of the @ sign in a person's email address to determine the length of text to replace with a “www.” as a means of deriving their website address.</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</si>
  <si>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</si>
  <si>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Converts a percent, number, date, date/time, or currency type field into text anywhere formulas are used. Also, converts picklist values to text in approval rules, approval step rules, workflow rules, escalation rules, assignment rules, auto-response rules, validation rules, formula fields, field updates, and custom buttons and links.</t>
  </si>
  <si>
    <r>
      <t>&lt;span class='formula'&gt;TEXT(</t>
    </r>
    <r>
      <rPr>
        <i/>
        <sz val="10"/>
        <color rgb="FF333333"/>
        <rFont val="Courier New"/>
        <family val="1"/>
      </rPr>
      <t>value</t>
    </r>
    <r>
      <rPr>
        <sz val="10"/>
        <color rgb="FF333333"/>
        <rFont val="Courier New"/>
        <family val="1"/>
      </rPr>
      <t>)&lt;/span&gt;</t>
    </r>
    <r>
      <rPr>
        <sz val="10"/>
        <color rgb="FF000000"/>
        <rFont val="Times New Roman"/>
        <family val="1"/>
      </rPr>
      <t> and replace &lt;span class='formula'&gt;</t>
    </r>
    <r>
      <rPr>
        <i/>
        <sz val="10"/>
        <color rgb="FF000000"/>
        <rFont val="Times New Roman"/>
        <family val="1"/>
      </rPr>
      <t>value&lt;/span&gt;</t>
    </r>
    <r>
      <rPr>
        <sz val="10"/>
        <color rgb="FF000000"/>
        <rFont val="Times New Roman"/>
        <family val="1"/>
      </rPr>
      <t> with the field or expression you want to convert to text format. Avoid using any special characters besides a decimal point (period) or minus sign (dash) in this function.</t>
    </r>
  </si>
  <si>
    <t>&lt;b&gt;Expected Revenue in Text&lt;/b&gt;&lt;div class='v-space-s'&gt;&lt;/div&gt;&lt;span class='formula'&gt;TEXT(ExpectedRevenue)&lt;/span&gt; returns the expected revenue amount of an opportunity in text format without a dollar sign. For example, if the Expected Revenue of a campaign is "$200,000," this formula calculates  “200000.”</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</si>
  <si>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</si>
  <si>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</si>
  <si>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</si>
  <si>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</si>
  <si>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</si>
  <si>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</si>
  <si>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</si>
  <si>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&lt;span class='formula'&gt;UPPER(</t>
    </r>
    <r>
      <rPr>
        <i/>
        <sz val="10"/>
        <color rgb="FF333333"/>
        <rFont val="Courier New"/>
        <family val="1"/>
      </rPr>
      <t>text</t>
    </r>
    <r>
      <rPr>
        <sz val="10"/>
        <color rgb="FF333333"/>
        <rFont val="Courier New"/>
        <family val="1"/>
      </rPr>
      <t>, [</t>
    </r>
    <r>
      <rPr>
        <i/>
        <sz val="10"/>
        <color rgb="FF333333"/>
        <rFont val="Courier New"/>
        <family val="1"/>
      </rPr>
      <t>locale</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wish to convert to uppercase, and &lt;span class='formula'&gt;</t>
    </r>
    <r>
      <rPr>
        <i/>
        <sz val="10"/>
        <color rgb="FF000000"/>
        <rFont val="Times New Roman"/>
        <family val="1"/>
      </rPr>
      <t>locale&lt;/span&gt;</t>
    </r>
    <r>
      <rPr>
        <sz val="10"/>
        <color rgb="FF000000"/>
        <rFont val="Times New Roman"/>
        <family val="1"/>
      </rPr>
      <t> with the optional two-character ISO language code or five-character locale code, if available.</t>
    </r>
  </si>
  <si>
    <r>
      <t>&lt;b&gt;MYCOMPANY.COM&lt;/b&gt;&lt;div class='v-space-s'&gt;&lt;/div&gt;&lt;span class='formula'&gt;UPPER("mycompany.com")&lt;/span&gt;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
    </r>
    <r>
      <rPr>
        <sz val="10"/>
        <color rgb="FF333333"/>
        <rFont val="Courier New"/>
        <family val="1"/>
      </rPr>
      <t>UPPER()&lt;/span&gt;</t>
    </r>
    <r>
      <rPr>
        <sz val="10"/>
        <color rgb="FF000000"/>
        <rFont val="Times New Roman"/>
        <family val="1"/>
      </rPr>
      <t> function with the Turkish language locale, use the Turkish locale code &lt;span class='formula'&gt;</t>
    </r>
    <r>
      <rPr>
        <i/>
        <sz val="10"/>
        <rFont val="Times New Roman"/>
        <family val="1"/>
      </rPr>
      <t>tr&lt;/span&gt;</t>
    </r>
    <r>
      <rPr>
        <sz val="10"/>
        <color rgb="FF000000"/>
        <rFont val="Times New Roman"/>
        <family val="1"/>
      </rPr>
      <t> in the &lt;span class='formula'&gt;</t>
    </r>
    <r>
      <rPr>
        <sz val="10"/>
        <color rgb="FF333333"/>
        <rFont val="Courier New"/>
        <family val="1"/>
      </rPr>
      <t>UPPER()&lt;/span&gt;</t>
    </r>
    <r>
      <rPr>
        <sz val="10"/>
        <color rgb="FF000000"/>
        <rFont val="Times New Roman"/>
        <family val="1"/>
      </rPr>
      <t> function as follows:&lt;div class='v-space-s'&gt;&lt;/div&gt;&lt;span class='formula'&gt;UPPER(text, "tr")&lt;/span&gt;&lt;div class='v-space-s'&gt;&lt;/div&gt;This ensures that any dotted i in the text does not transform to a dotless I.</t>
    </r>
  </si>
  <si>
    <r>
      <t>&lt;span class='formula'&gt;VALUE(</t>
    </r>
    <r>
      <rPr>
        <i/>
        <sz val="10"/>
        <color rgb="FF333333"/>
        <rFont val="Courier New"/>
        <family val="1"/>
      </rPr>
      <t>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converted into a number.</t>
    </r>
  </si>
  <si>
    <t>&lt;b&gt;Lead Number&lt;/b&gt;&lt;div class='v-space-s'&gt;&lt;/div&gt;&lt;span class='formula'&gt;VALUE(Lead_Number__c)&lt;/span&gt; returns a number for the text value in the auto-number field Lead Number. This can be useful if you want to use the Lead Number field in a calculation. Note that auto-number fields are actually text fields and must be converted to a number for numeric calculations.</t>
  </si>
  <si>
    <r>
      <t>Make sure the text in a VALUE function doesn’t include special characters other than a decimal point (period) or minus sign (dash). If the text in a VALUE function is a non-numerical/invalid format, the formula isn’t calculated and resolves to a blank value. For example, the formula &lt;span class='formula'&gt;</t>
    </r>
    <r>
      <rPr>
        <sz val="10"/>
        <color rgb="FF333333"/>
        <rFont val="Courier New"/>
        <family val="1"/>
      </rPr>
      <t>1 + VALUE(Text_field__c)&lt;/span&gt;</t>
    </r>
    <r>
      <rPr>
        <sz val="10"/>
        <color rgb="FF000000"/>
        <rFont val="Times New Roman"/>
        <family val="1"/>
      </rPr>
      <t> produces these results:&lt;div class='v-space-s'&gt;&lt;/div&gt;&lt;ul&gt;&lt;li&gt;If Text field is 123, the result is 124.&lt;/li&gt;&lt;li&gt;If Text field is blank, the result is blank.&lt;/li&gt;&lt;li&gt;If Text field is $123, the result is blank.&lt;/li&gt;&lt;li&gt;If Text field is EUR123, the result is blank.&lt;/li&gt;&lt;/ul&gt;</t>
    </r>
  </si>
  <si>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</si>
  <si>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t>&lt;span class='formula'&gt;IF(ISBLANK(Maint_Amount__c), 0, 1)&lt;/span&gt;</t>
  </si>
  <si>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</si>
  <si>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</si>
  <si>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</si>
  <si>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</si>
  <si>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</si>
  <si>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</si>
  <si>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</si>
  <si>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</si>
  <si>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r>
      <t>&lt;ul&gt;&lt;li&gt;This function returns FALSE for blank values.&lt;div class='v-space-s'&gt;&lt;/div&gt;The ISNUMBER function is not aware of your locale. For example, &lt;span class='formula'&gt;</t>
    </r>
    <r>
      <rPr>
        <sz val="10"/>
        <color rgb="FF333333"/>
        <rFont val="Courier New"/>
        <family val="1"/>
      </rPr>
      <t>ISNUMBER("123,12")&lt;/span&gt;</t>
    </r>
    <r>
      <rPr>
        <sz val="10"/>
        <color rgb="FF000000"/>
        <rFont val="Times New Roman"/>
        <family val="1"/>
      </rPr>
      <t> and &lt;span class='formula'&gt;</t>
    </r>
    <r>
      <rPr>
        <sz val="10"/>
        <color rgb="FF333333"/>
        <rFont val="Courier New"/>
        <family val="1"/>
      </rPr>
      <t>ISNUMBER("1 000")&lt;/span&gt;</t>
    </r>
    <r>
      <rPr>
        <sz val="10"/>
        <color rgb="FF000000"/>
        <rFont val="Times New Roman"/>
        <family val="1"/>
      </rPr>
      <t> return FALSE even if the user's locale is “French.”&lt;/li&gt;&lt;li&gt;Chinese, Japanese, Korean, and special characters including a space return FALSE.&lt;/li&gt;&lt;li&gt;The ISNUMBER function returns TRUE for scientific formatting such as “2E2” or “123.123.”&lt;/li&gt;&lt;/ul&gt;</t>
    </r>
  </si>
  <si>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</si>
  <si>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</si>
  <si>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r>
      <t>&lt;b&gt;MYCOMPANY.COM&lt;/b&gt;&lt;div class='v-space-s'&gt;&lt;/div&gt;&lt;span class='formula'&gt;LOWER("MYCOMPANY.COM")&lt;/span&gt;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
    </r>
    <r>
      <rPr>
        <sz val="10"/>
        <color rgb="FF333333"/>
        <rFont val="Courier New"/>
        <family val="1"/>
      </rPr>
      <t>LOWER()&lt;/span&gt;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
    </r>
    <r>
      <rPr>
        <sz val="10"/>
        <color rgb="FF333333"/>
        <rFont val="Courier New"/>
        <family val="1"/>
      </rPr>
      <t>LOWER()&lt;/span&gt;</t>
    </r>
    <r>
      <rPr>
        <sz val="10"/>
        <color rgb="FF333333"/>
        <rFont val="Arial"/>
        <family val="2"/>
      </rPr>
      <t> function as follows:&lt;div class='v-space-s'&gt;&lt;/div&gt;&lt;span class='formula'&gt;LOWER(text, "tr")&lt;/span&gt;</t>
    </r>
  </si>
  <si>
    <t>&lt;span class='formula'&gt;IF(Status == "Open", ADDDAYS(CreatedDate, 3)), ClosedDate)&lt;/span&gt;&lt;div class='v-space'&gt;&lt;/div&gt;This formula checks to see if the Status is open and if so, return CreatedDate plus 3 days, otherwise return the ClosedDate, as the Expected Close Date.</t>
  </si>
  <si>
    <t>&lt;span class='formula'&gt;IF(BEGINS (Product_type__c, "ICU"), "Medical", "Technical")&lt;/span&gt;&lt;div class='v-space-s'&gt;&lt;/div&gt;This example returns the text &lt;b&gt;Medical&lt;/b&gt; if the text in any Product Type custom text field begins with &lt;b&gt;ICU&lt;/b&gt;. For all other products, it displays &lt;b&gt;Technical&lt;/b&gt;.</t>
  </si>
  <si>
    <t>&lt;span class='formula'&gt;ADDMONTHS(StartDate,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</si>
  <si>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&lt;span class='formula'&gt;ADDDAYS(StartDate, 5)&lt;/span&gt;&lt;div class='v-space-s'&gt;&lt;/div&gt;Adds 5 days to the start date. For example, if the start date is &lt;b&gt;September 20, 2017&lt;/b&gt;, the resulting date is &lt;b&gt;September 25, 2017&lt;/b&gt;.</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</si>
  <si>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</si>
  <si>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</si>
  <si>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</si>
  <si>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</si>
  <si>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</si>
  <si>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</si>
  <si>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</si>
  <si>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</si>
  <si>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</si>
  <si>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&lt;b&gt;Example 1&lt;/b&gt;&lt;div class='v-space-s'&gt;&lt;/div&gt;&lt;span class='formula'&gt;BLANKVALUE(Department, “Undesignated”)&lt;/span&gt;&lt;div class='v-space-s'&gt;&lt;/div&gt;This formula returns the value of the Department field if the Department field contains a value. If the Department field is empty, this formula returns the word </t>
    </r>
    <r>
      <rPr>
        <sz val="10"/>
        <color rgb="FF000000"/>
        <rFont val="Courier New"/>
        <family val="1"/>
      </rPr>
      <t>Undesignated</t>
    </r>
    <r>
      <rPr>
        <sz val="10"/>
        <color rgb="FF000000"/>
        <rFont val="Times New Roman"/>
        <family val="1"/>
      </rPr>
      <t>.&lt;div class='v-space'&gt;&lt;/div&gt;&lt;b&gt;Example 2&lt;/b&gt;&lt;div class='v-space-s'&gt;&lt;/div&gt;&lt;span class='formula'&gt;BLANKVALUE(Payment_Due_Date__c, StartDate)&lt;/span&gt;&lt;div class='v-space-s'&gt;&lt;/div&gt;This formula returns the contract start date whenever Payment Due Date is blank. Payment Due Date is a custom date field.</t>
    </r>
  </si>
  <si>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</si>
  <si>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</si>
  <si>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</si>
  <si>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</si>
  <si>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</si>
  <si>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</si>
  <si>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</si>
  <si>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</si>
  <si>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</si>
  <si>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</si>
  <si>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</si>
  <si>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</si>
  <si>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</si>
  <si>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</si>
  <si>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</si>
  <si>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</si>
  <si>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</si>
  <si>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</si>
  <si>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</si>
  <si>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</si>
  <si>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</si>
  <si>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</si>
  <si>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</si>
  <si>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</si>
  <si>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</si>
  <si>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</si>
  <si>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</si>
  <si>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</si>
  <si>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</si>
  <si>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</si>
  <si>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</si>
  <si>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</si>
  <si>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</si>
  <si>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</si>
  <si>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</si>
  <si>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</si>
  <si>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</si>
  <si>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</si>
  <si>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</si>
  <si>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[View Source Data] Page Size</t>
  </si>
  <si>
    <t>Batch Size</t>
  </si>
  <si>
    <t>pushtopics__ViewDataPageSize__c</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</si>
  <si>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</si>
  <si>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</si>
  <si>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</si>
  <si>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</si>
  <si>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</si>
  <si>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</si>
  <si>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</si>
  <si>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</si>
  <si>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</si>
  <si>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</si>
  <si>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</si>
  <si>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pushtopics__Job__c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</si>
  <si>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</si>
  <si>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</si>
  <si>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</si>
  <si>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</si>
  <si>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</si>
  <si>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</si>
  <si>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</si>
  <si>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</si>
  <si>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Retrieve Size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</si>
  <si>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</si>
  <si>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</si>
  <si>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</si>
  <si>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</si>
  <si>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</si>
  <si>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</si>
  <si>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</si>
  <si>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</si>
  <si>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</si>
  <si>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</si>
  <si>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</si>
  <si>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The Object's API name in the Target where the data will be synced to.</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</si>
  <si>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</si>
  <si>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</si>
  <si>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</si>
  <si>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</si>
  <si>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</si>
  <si>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</si>
  <si>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</si>
  <si>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</si>
  <si>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</si>
  <si>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</si>
  <si>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</si>
  <si>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</si>
  <si>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</si>
  <si>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</si>
  <si>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</si>
  <si>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</si>
  <si>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</si>
  <si>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</si>
  <si>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</si>
  <si>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</si>
  <si>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</si>
  <si>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</si>
  <si>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</si>
  <si>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</si>
  <si>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</si>
  <si>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</si>
  <si>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</si>
  <si>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</si>
  <si>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</si>
  <si>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</si>
  <si>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</si>
  <si>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Execution Name</t>
  </si>
  <si>
    <t>pushtopics__JobExecution__c</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</si>
  <si>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</si>
  <si>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</si>
  <si>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</si>
  <si>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</si>
  <si>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</si>
  <si>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</si>
  <si>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</si>
  <si>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</si>
  <si>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</si>
  <si>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</si>
  <si>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</si>
  <si>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</si>
  <si>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</si>
  <si>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</si>
  <si>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</si>
  <si>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</si>
  <si>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</si>
  <si>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</si>
  <si>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</si>
  <si>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</si>
  <si>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</si>
  <si>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</si>
  <si>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</si>
  <si>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</si>
  <si>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</si>
  <si>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Description of the Job.</t>
  </si>
  <si>
    <t>If defined, the message will be shown in the notification when the Job Execution fails. If undefined, a system default message will be displayed.</t>
  </si>
  <si>
    <t>If defined, the message will be shown in the notification when the Job Execution succeeds. If undefined, a system default message will be displayed.</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</si>
  <si>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</si>
  <si>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</si>
  <si>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</si>
  <si>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</si>
  <si>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Job API Name</t>
  </si>
  <si>
    <t>The API Name of a Job. It is a unique and external Id field, by default hidden from the page layout  and always defaulted to the Name field value.</t>
  </si>
  <si>
    <t>Job Name</t>
  </si>
  <si>
    <t>Direction of the job.</t>
  </si>
  <si>
    <t>Name of the Job.</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</si>
  <si>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</si>
  <si>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</si>
  <si>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</si>
  <si>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</si>
  <si>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</si>
  <si>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</si>
  <si>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</si>
  <si>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</si>
  <si>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</si>
  <si>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</si>
  <si>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</si>
  <si>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</si>
  <si>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</si>
  <si>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</si>
  <si>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</si>
  <si>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</si>
  <si>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</si>
  <si>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</si>
  <si>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</si>
  <si>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</si>
  <si>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</si>
  <si>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</si>
  <si>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</si>
  <si>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</si>
  <si>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</si>
  <si>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</si>
  <si>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</si>
  <si>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</si>
  <si>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</si>
  <si>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Job Execution Name</t>
  </si>
  <si>
    <t>Succeeded Executions</t>
  </si>
  <si>
    <t>Failed Executions</t>
  </si>
  <si>
    <t>Name of the Job Execution. It is auto-generated, where value is the concatenation of Job's Name and the time when the Job Execution is created.</t>
  </si>
  <si>
    <t>pushtopics__FailedExecutions__c</t>
  </si>
  <si>
    <t>pushtopics__SucceededExecutions__c</t>
  </si>
  <si>
    <t>Indicates whether the Job Execution was succeeded or not.</t>
  </si>
  <si>
    <t>Indicates whether the Job Execution is completed or still running in progress.</t>
  </si>
  <si>
    <t>Indicates whether the Job Execution was stopped or not.</t>
  </si>
  <si>
    <t>Master-detail relationship with the Job object.</t>
  </si>
  <si>
    <t>The time a Job Execution started.</t>
  </si>
  <si>
    <t>The time a Job Execution ended.</t>
  </si>
  <si>
    <t>The succeeceeded Mapping's Executions count associated with the Job Execution.</t>
  </si>
  <si>
    <t>The failed Mapping's Executions count associated with the Job Execution.</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</si>
  <si>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</si>
  <si>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</si>
  <si>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</si>
  <si>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</si>
  <si>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</si>
  <si>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</si>
  <si>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</si>
  <si>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</si>
  <si>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</si>
  <si>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</si>
  <si>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</si>
  <si>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</si>
  <si>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</si>
  <si>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</si>
  <si>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</si>
  <si>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</si>
  <si>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</si>
  <si>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</si>
  <si>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</si>
  <si>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</si>
  <si>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r>
      <t>&lt;span class='formula'&gt;ADDMONTHS</t>
    </r>
    <r>
      <rPr>
        <sz val="10"/>
        <color rgb="FF000000"/>
        <rFont val="Times New Roman"/>
        <family val="1"/>
      </rPr>
      <t> (</t>
    </r>
    <r>
      <rPr>
        <i/>
        <sz val="10"/>
        <color rgb="FF000000"/>
        <rFont val="Times New Roman"/>
        <family val="1"/>
      </rPr>
      <t>date/datetime</t>
    </r>
    <r>
      <rPr>
        <sz val="10"/>
        <color rgb="FF000000"/>
        <rFont val="Times New Roman"/>
        <family val="1"/>
      </rPr>
      <t>, </t>
    </r>
    <r>
      <rPr>
        <i/>
        <sz val="10"/>
        <color rgb="FF000000"/>
        <rFont val="Times New Roman"/>
        <family val="1"/>
      </rPr>
      <t>num</t>
    </r>
    <r>
      <rPr>
        <sz val="10"/>
        <color rgb="FF000000"/>
        <rFont val="Times New Roman"/>
        <family val="1"/>
      </rPr>
      <t>) &lt;/span&gt;and replace &lt;span class='formula'&gt;</t>
    </r>
    <r>
      <rPr>
        <i/>
        <sz val="10"/>
        <color rgb="FF000000"/>
        <rFont val="Times New Roman"/>
        <family val="1"/>
      </rPr>
      <t>date&lt;/span&gt;</t>
    </r>
    <r>
      <rPr>
        <sz val="10"/>
        <color rgb="FF000000"/>
        <rFont val="Times New Roman"/>
        <family val="1"/>
      </rPr>
      <t> with the start date and &lt;span class='formula'&gt;</t>
    </r>
    <r>
      <rPr>
        <i/>
        <sz val="10"/>
        <color rgb="FF000000"/>
        <rFont val="Times New Roman"/>
        <family val="1"/>
      </rPr>
      <t>num&lt;/span&gt;</t>
    </r>
    <r>
      <rPr>
        <sz val="10"/>
        <color rgb="FF000000"/>
        <rFont val="Times New Roman"/>
        <family val="1"/>
      </rPr>
      <t> with the number of months to be added.</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</si>
  <si>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</si>
  <si>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</si>
  <si>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</si>
  <si>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</si>
  <si>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</si>
  <si>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</si>
  <si>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</si>
  <si>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</si>
  <si>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</si>
  <si>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</si>
  <si>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</si>
  <si>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</si>
  <si>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</si>
  <si>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</si>
  <si>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</si>
  <si>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</si>
  <si>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</si>
  <si>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</si>
  <si>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</si>
  <si>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</si>
  <si>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</si>
  <si>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</si>
  <si>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</si>
  <si>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</si>
  <si>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</si>
  <si>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</si>
  <si>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The size of the page (number of rows) that displays the source data under the tab [View Source Data].</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</si>
  <si>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</si>
  <si>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</si>
  <si>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</si>
  <si>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 xml:space="preserve">To disable Feed Tracking in the Target. It can only be checked when the Target is an integration type of Connection. Default is "false". </t>
  </si>
  <si>
    <t>Default is "false". If checked and the calculated value is null, the target field will not be updated.</t>
  </si>
  <si>
    <t xml:space="preserve">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t>
  </si>
  <si>
    <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</si>
  <si>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</si>
  <si>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</si>
  <si>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</si>
  <si>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</si>
  <si>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</si>
  <si>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</si>
  <si>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</si>
  <si>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</si>
  <si>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</si>
  <si>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pushtopics__LastExecutionTime__c</t>
  </si>
  <si>
    <t>pushtopics__NotifyEmailAddresses__c</t>
  </si>
  <si>
    <t>pushtopics__NotifyWhenExecutionCompletes__c</t>
  </si>
  <si>
    <t>Last Execution Time</t>
  </si>
  <si>
    <t>Retrieve Modified Since Last Execution</t>
  </si>
  <si>
    <t>pushtopics__RetrieveModifiedSinceLastExecution__c</t>
  </si>
  <si>
    <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t>
  </si>
  <si>
    <t>If checked,  DSP will retrieve source data only updated later than the Last Execution Time in addition to the criteria defined in the Retrieve Parameters during execution.</t>
  </si>
  <si>
    <t>&lt;tr&gt;&lt;td&gt;Failure Message&lt;/td&gt;&lt;td class='slds-truncate'&gt;pushtopics__FailureMessage__c&lt;/td&gt;&lt;td&gt;N&lt;/td&gt;&lt;td&gt;If defined, the message will be shown in the notification when the Job Execution fails. If undefined, a system default message will be displayed.&lt;/td&gt;&lt;/tr&gt;</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</si>
  <si>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</si>
  <si>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</si>
  <si>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&lt;tr&gt;&lt;td&gt;Success Message&lt;/td&gt;&lt;td class='slds-truncate'&gt;pushtopics__SuccessMessage__c&lt;/td&gt;&lt;td&gt;N&lt;/td&gt;&lt;td&gt;If defined, the message will be shown in the notification when the Job Execution succeeds. If undefined, a system default message will be displayed.&lt;/td&gt;&lt;/tr&gt;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</si>
  <si>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</si>
  <si>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</si>
  <si>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</si>
  <si>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</si>
  <si>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</si>
  <si>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</si>
  <si>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</si>
  <si>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</si>
  <si>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</si>
  <si>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</si>
  <si>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</si>
  <si>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</si>
  <si>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</si>
  <si>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</si>
  <si>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</si>
  <si>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</si>
  <si>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</si>
  <si>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</si>
  <si>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</si>
  <si>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</si>
  <si>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</si>
  <si>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</si>
  <si>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</si>
  <si>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</si>
  <si>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</si>
  <si>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</si>
  <si>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</si>
  <si>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</si>
  <si>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</si>
  <si>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</si>
  <si>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Defines which year the schdule job ends.</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</si>
  <si>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</si>
  <si>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</si>
  <si>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</si>
  <si>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</si>
  <si>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</si>
  <si>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</si>
  <si>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</si>
  <si>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</si>
  <si>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</si>
  <si>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</si>
  <si>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</si>
  <si>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</si>
  <si>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</si>
  <si>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</si>
  <si>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</si>
  <si>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</si>
  <si>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pushtopics__ScheduleJobID__c</t>
  </si>
  <si>
    <t>pushtopics__ScheduleStatus__c</t>
  </si>
  <si>
    <t>Next Run Time</t>
  </si>
  <si>
    <t>Previous Run Time</t>
  </si>
  <si>
    <t>Schedule</t>
  </si>
  <si>
    <t>Schedule Job ID</t>
  </si>
  <si>
    <t>Schedule Status</t>
  </si>
  <si>
    <t>Master-detail relationship to the Mapping object.</t>
  </si>
  <si>
    <t>Next run time of the scheduled job.</t>
  </si>
  <si>
    <t>Previous run time of the schedule job.</t>
  </si>
  <si>
    <t>Master-detail relationship to the Schedule object.</t>
  </si>
  <si>
    <t>The CronTrigger ID that uniquely identifies the scheduled APEX job at the back end.</t>
  </si>
  <si>
    <t>The status of the scheduled job.</t>
  </si>
  <si>
    <t>Master-detail relationship to the Job object.</t>
  </si>
  <si>
    <t>Job Schedule Number</t>
  </si>
  <si>
    <t>Auto-number.</t>
  </si>
  <si>
    <t>Description of the Executable.</t>
  </si>
  <si>
    <t>The sequence number for the current Executable that is part of the associated Job. When a Job is executed, the Executables will be executed in the ascending order defined in the Seq No. field.</t>
  </si>
  <si>
    <t>Executable</t>
  </si>
  <si>
    <t>The Direction of the Executable. If not defined, the Direction of the Job is used. At least one of the &lt;b&gt;Direction&lt;/b&gt; and &lt;b&gt;Job&lt;/b&gt; fields is required.</t>
  </si>
  <si>
    <t>The Job that the Executable is associated with. When multiple Executables are associated with a same Job, they can be executed in sequence based on the Seq No..</t>
  </si>
  <si>
    <t>The name that uniquely identifies the 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</si>
  <si>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</si>
  <si>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</si>
  <si>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</si>
  <si>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</si>
  <si>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</si>
  <si>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</si>
  <si>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</si>
  <si>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</si>
  <si>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</si>
  <si>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</si>
  <si>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</si>
  <si>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</si>
  <si>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</si>
  <si>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pushtopics__SeqNoMustBeUniqueAcrossJob__c</t>
  </si>
  <si>
    <t>Seq No. Must Be Unique Across Job</t>
  </si>
  <si>
    <t>A helper field used to make sure all Executables associated with a same Job must have uniuqe Seq No.</t>
  </si>
  <si>
    <t>pushtopics__Length__c</t>
  </si>
  <si>
    <t>Length</t>
  </si>
  <si>
    <t>Max length of the target field.</t>
  </si>
  <si>
    <t>pushtopics__Executable__c</t>
  </si>
  <si>
    <t>Executable Schedule Number</t>
  </si>
  <si>
    <t>pushtopics__ExecutablePlusScheduleMustBeUnique__c</t>
  </si>
  <si>
    <t>Executable Plus Schedule Must Be Unique</t>
  </si>
  <si>
    <t>pushtopics__JobPlusScheduleMustBeUnique__c</t>
  </si>
  <si>
    <t>Job Plus Schedule Must Be Unique</t>
  </si>
  <si>
    <t>A helper field that makes sure a Schedule can only be assigned with the Job once.</t>
  </si>
  <si>
    <t>A helper field that makes sure a Schedule can only be assigned with the Executable  once.</t>
  </si>
  <si>
    <t>pushtopics__StopRemainingWhenAnExecutableFails__c</t>
  </si>
  <si>
    <t>Stop Remaining When An Executable Fails?</t>
  </si>
  <si>
    <t>If checked, when one of the Job's Executables completes and fails the execution, the Job Execution stops without executing the remaining Executables.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</si>
  <si>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</si>
  <si>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</si>
  <si>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</si>
  <si>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</si>
  <si>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</si>
  <si>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</si>
  <si>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</si>
  <si>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</si>
  <si>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</si>
  <si>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</si>
  <si>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</si>
  <si>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</si>
  <si>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</si>
  <si>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</si>
  <si>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</si>
  <si>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</si>
  <si>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</si>
  <si>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</si>
  <si>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</si>
  <si>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</si>
  <si>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</si>
  <si>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</si>
  <si>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</si>
  <si>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</si>
  <si>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</si>
  <si>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An Executable (pushtopics__Executable__c) defines a list of settings that will be used to execute a data synchronization job, including the Direction, Source Object Name, Target Object Name, Target Key Field, and Action etc. The following table lists the details of the fields.</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</si>
  <si>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</si>
  <si>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</si>
  <si>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</si>
  <si>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</si>
  <si>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</si>
  <si>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</si>
  <si>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</si>
  <si>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</si>
  <si>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</si>
  <si>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</si>
  <si>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</si>
  <si>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</si>
  <si>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</si>
  <si>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</si>
  <si>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</si>
  <si>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Copied from the Job at the time it was executed.</t>
  </si>
  <si>
    <t>Exceptions while executing.</t>
  </si>
  <si>
    <t>Executable Schedule</t>
  </si>
  <si>
    <t>Job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</si>
  <si>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</si>
  <si>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</si>
  <si>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BLOB</t>
  </si>
  <si>
    <r>
      <t>&lt;span class='formula'&gt;Blob(</t>
    </r>
    <r>
      <rPr>
        <i/>
        <sz val="10"/>
        <color rgb="FF333333"/>
        <rFont val="Courier New"/>
        <family val="1"/>
      </rPr>
      <t>text</t>
    </r>
    <r>
      <rPr>
        <sz val="10"/>
        <color rgb="FF333333"/>
        <rFont val="Courier New"/>
        <family val="1"/>
      </rPr>
      <t>)&lt;/span&gt;</t>
    </r>
  </si>
  <si>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</si>
  <si>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</si>
  <si>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</si>
  <si>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</si>
  <si>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</si>
  <si>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</si>
  <si>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</si>
  <si>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class='formula'&gt;DATEVALUE(</t>
    </r>
    <r>
      <rPr>
        <i/>
        <sz val="10"/>
        <color rgb="FF333333"/>
        <rFont val="Courier New"/>
        <family val="1"/>
      </rPr>
      <t>text/datetime</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date/time or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</si>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</sst>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0"/>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71">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Border="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Border="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9"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30" fillId="0" borderId="0" xfId="0" applyFont="1"/>
    <xf numFmtId="0" fontId="2" fillId="0" borderId="12" xfId="0" applyFont="1" applyFill="1" applyBorder="1" applyAlignment="1">
      <alignment vertical="center" wrapText="1"/>
    </xf>
    <xf numFmtId="0" fontId="2" fillId="0" borderId="9" xfId="0" applyFont="1" applyBorder="1" applyAlignment="1">
      <alignment horizontal="center" vertical="center" wrapText="1"/>
    </xf>
    <xf numFmtId="0" fontId="31" fillId="0" borderId="1" xfId="0" applyFont="1" applyBorder="1" applyAlignment="1">
      <alignment vertical="center" wrapText="1"/>
    </xf>
    <xf numFmtId="0" fontId="31" fillId="0" borderId="2" xfId="0" applyFont="1" applyBorder="1" applyAlignment="1">
      <alignment vertical="center" wrapText="1"/>
    </xf>
    <xf numFmtId="0" fontId="31" fillId="0" borderId="3" xfId="0" applyFont="1" applyBorder="1" applyAlignment="1">
      <alignment vertical="center" wrapText="1"/>
    </xf>
    <xf numFmtId="0" fontId="31" fillId="0" borderId="4" xfId="0" applyFont="1" applyBorder="1" applyAlignment="1">
      <alignment vertical="center" wrapText="1"/>
    </xf>
    <xf numFmtId="0" fontId="31" fillId="0" borderId="5" xfId="0" applyFont="1" applyBorder="1" applyAlignment="1">
      <alignment vertical="center" wrapText="1"/>
    </xf>
    <xf numFmtId="0" fontId="31"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31" fillId="0" borderId="0" xfId="0" applyFont="1" applyAlignment="1">
      <alignmen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2:N77"/>
  <sheetViews>
    <sheetView workbookViewId="0">
      <selection activeCell="E25" sqref="E25"/>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2" spans="1:5" x14ac:dyDescent="0.2">
      <c r="A2" t="s">
        <v>20</v>
      </c>
      <c r="C2" t="str">
        <f>"{""" &amp; A2 &amp; """:["</f>
        <v>{"Post-Installation":[</v>
      </c>
      <c r="E2" t="str">
        <f>C2 &amp; D2</f>
        <v>{"Post-Installation":[</v>
      </c>
    </row>
    <row r="3" spans="1:5" x14ac:dyDescent="0.2">
      <c r="A3" t="s">
        <v>0</v>
      </c>
      <c r="C3" t="str">
        <f>"],""" &amp; A3 &amp; """:["</f>
        <v>],"Connection":[</v>
      </c>
      <c r="E3" t="str">
        <f t="shared" ref="E3:E35" si="0">C3 &amp; D3</f>
        <v>],"Connection":[</v>
      </c>
    </row>
    <row r="4" spans="1:5" x14ac:dyDescent="0.2">
      <c r="B4" t="s">
        <v>300</v>
      </c>
      <c r="D4" t="str">
        <f>"""" &amp; B4 &amp; """"</f>
        <v>"Auth. Options"</v>
      </c>
      <c r="E4" t="str">
        <f t="shared" si="0"/>
        <v>"Auth. Options"</v>
      </c>
    </row>
    <row r="5" spans="1:5" x14ac:dyDescent="0.2">
      <c r="B5" t="s">
        <v>298</v>
      </c>
      <c r="D5" t="str">
        <f>",""" &amp; B5 &amp; """"</f>
        <v>,"Quick Actions"</v>
      </c>
      <c r="E5" t="str">
        <f t="shared" ref="E5" si="1">C5 &amp; D5</f>
        <v>,"Quick Actions"</v>
      </c>
    </row>
    <row r="6" spans="1:5" x14ac:dyDescent="0.2">
      <c r="A6" t="s">
        <v>2</v>
      </c>
      <c r="C6" t="str">
        <f>"],""" &amp; A6 &amp; """:["</f>
        <v>],"Direction":[</v>
      </c>
      <c r="E6" t="str">
        <f t="shared" si="0"/>
        <v>],"Direction":[</v>
      </c>
    </row>
    <row r="7" spans="1:5" x14ac:dyDescent="0.2">
      <c r="A7" t="s">
        <v>6</v>
      </c>
      <c r="C7" t="str">
        <f>"],""" &amp; A7 &amp; """:["</f>
        <v>],"Job":[</v>
      </c>
      <c r="E7" t="str">
        <f t="shared" ref="E7:E13" si="2">C7 &amp; D7</f>
        <v>],"Job":[</v>
      </c>
    </row>
    <row r="8" spans="1:5" x14ac:dyDescent="0.2">
      <c r="E8" t="str">
        <f t="shared" si="2"/>
        <v/>
      </c>
    </row>
    <row r="9" spans="1:5" x14ac:dyDescent="0.2">
      <c r="B9" t="s">
        <v>7</v>
      </c>
      <c r="D9" t="str">
        <f>"""" &amp; B9 &amp; """"</f>
        <v>"Job Builder"</v>
      </c>
      <c r="E9" t="str">
        <f t="shared" si="2"/>
        <v>"Job Builder"</v>
      </c>
    </row>
    <row r="10" spans="1:5" x14ac:dyDescent="0.2">
      <c r="B10" t="s">
        <v>716</v>
      </c>
      <c r="D10" t="str">
        <f t="shared" ref="D10" si="3">",""" &amp; B10 &amp; """"</f>
        <v>,"Determine Sequence"</v>
      </c>
      <c r="E10" t="str">
        <f t="shared" ref="E10" si="4">C10 &amp; D10</f>
        <v>,"Determine Sequence"</v>
      </c>
    </row>
    <row r="11" spans="1:5" x14ac:dyDescent="0.2">
      <c r="B11" t="s">
        <v>298</v>
      </c>
      <c r="D11" t="str">
        <f t="shared" ref="D11" si="5">",""" &amp; B11 &amp; """"</f>
        <v>,"Quick Actions"</v>
      </c>
      <c r="E11" t="str">
        <f t="shared" si="2"/>
        <v>,"Quick Actions"</v>
      </c>
    </row>
    <row r="12" spans="1:5" x14ac:dyDescent="0.2">
      <c r="E12" t="str">
        <f t="shared" si="2"/>
        <v/>
      </c>
    </row>
    <row r="13" spans="1:5" x14ac:dyDescent="0.2">
      <c r="E13" t="str">
        <f t="shared" si="2"/>
        <v/>
      </c>
    </row>
    <row r="14" spans="1:5" x14ac:dyDescent="0.2">
      <c r="A14" t="s">
        <v>625</v>
      </c>
      <c r="C14" t="str">
        <f>"],""" &amp; A14 &amp; """:["</f>
        <v>],"Executable":[</v>
      </c>
      <c r="E14" t="str">
        <f t="shared" ref="E14:E21" si="6">C14 &amp; D14</f>
        <v>],"Executable":[</v>
      </c>
    </row>
    <row r="15" spans="1:5" x14ac:dyDescent="0.2">
      <c r="E15" t="str">
        <f t="shared" si="6"/>
        <v/>
      </c>
    </row>
    <row r="16" spans="1:5" x14ac:dyDescent="0.2">
      <c r="B16" t="s">
        <v>4</v>
      </c>
      <c r="C16" t="str">
        <f>"{""" &amp; B16 &amp; """:["</f>
        <v>{"Fields Mapper":[</v>
      </c>
      <c r="E16" t="str">
        <f t="shared" ref="E16" si="7">C16 &amp; D16</f>
        <v>{"Fields Mapper":[</v>
      </c>
    </row>
    <row r="17" spans="1:5" x14ac:dyDescent="0.2">
      <c r="C17" t="s">
        <v>704</v>
      </c>
      <c r="D17" t="str">
        <f>"""" &amp; C17 &amp; """"</f>
        <v>"Elements of Mapping"</v>
      </c>
      <c r="E17" t="str">
        <f>D17</f>
        <v>"Elements of Mapping"</v>
      </c>
    </row>
    <row r="18" spans="1:5" x14ac:dyDescent="0.2">
      <c r="C18" t="s">
        <v>400</v>
      </c>
      <c r="D18" t="str">
        <f>",""" &amp; C18 &amp; """"</f>
        <v>,"Calculate Field Values"</v>
      </c>
      <c r="E18" t="str">
        <f>D18</f>
        <v>,"Calculate Field Values"</v>
      </c>
    </row>
    <row r="19" spans="1:5" x14ac:dyDescent="0.2">
      <c r="D19" t="str">
        <f>"]}"</f>
        <v>]}</v>
      </c>
      <c r="E19" t="str">
        <f>D19</f>
        <v>]}</v>
      </c>
    </row>
    <row r="20" spans="1:5" x14ac:dyDescent="0.2">
      <c r="B20" t="s">
        <v>299</v>
      </c>
      <c r="D20" t="str">
        <f>",""" &amp; B20 &amp; """"</f>
        <v>,"View Source Data"</v>
      </c>
      <c r="E20" t="str">
        <f>D20</f>
        <v>,"View Source Data"</v>
      </c>
    </row>
    <row r="21" spans="1:5" x14ac:dyDescent="0.2">
      <c r="B21" t="s">
        <v>298</v>
      </c>
      <c r="D21" t="str">
        <f>",""" &amp; B21 &amp; """"</f>
        <v>,"Quick Actions"</v>
      </c>
      <c r="E21" t="str">
        <f t="shared" si="6"/>
        <v>,"Quick Actions"</v>
      </c>
    </row>
    <row r="23" spans="1:5" ht="17" customHeight="1" x14ac:dyDescent="0.2">
      <c r="A23" t="s">
        <v>5</v>
      </c>
      <c r="C23" t="str">
        <f>"],""" &amp; A23 &amp; """:["</f>
        <v>],"Field Mapping":[</v>
      </c>
      <c r="E23" t="str">
        <f>C23 &amp; D23</f>
        <v>],"Field Mapping":[</v>
      </c>
    </row>
    <row r="24" spans="1:5" x14ac:dyDescent="0.2">
      <c r="E24" t="str">
        <f t="shared" si="0"/>
        <v/>
      </c>
    </row>
    <row r="25" spans="1:5" x14ac:dyDescent="0.2">
      <c r="A25" t="s">
        <v>8</v>
      </c>
      <c r="C25" t="str">
        <f>"],""" &amp; A25 &amp; """:["</f>
        <v>],"Job Execution":[</v>
      </c>
      <c r="E25" t="str">
        <f t="shared" si="0"/>
        <v>],"Job Execution":[</v>
      </c>
    </row>
    <row r="26" spans="1:5" x14ac:dyDescent="0.2">
      <c r="E26" t="str">
        <f t="shared" si="0"/>
        <v/>
      </c>
    </row>
    <row r="27" spans="1:5" x14ac:dyDescent="0.2">
      <c r="A27" t="s">
        <v>399</v>
      </c>
      <c r="C27" t="str">
        <f>"],""" &amp; A27 &amp; """:["</f>
        <v>],"Execution":[</v>
      </c>
      <c r="E27" t="str">
        <f t="shared" si="0"/>
        <v>],"Execution":[</v>
      </c>
    </row>
    <row r="28" spans="1:5" x14ac:dyDescent="0.2">
      <c r="E28" t="str">
        <f t="shared" si="0"/>
        <v/>
      </c>
    </row>
    <row r="29" spans="1:5" x14ac:dyDescent="0.2">
      <c r="B29" t="s">
        <v>298</v>
      </c>
      <c r="D29" t="str">
        <f>"""" &amp; B29 &amp; """"</f>
        <v>"Quick Actions"</v>
      </c>
      <c r="E29" t="str">
        <f t="shared" si="0"/>
        <v>"Quick Actions"</v>
      </c>
    </row>
    <row r="30" spans="1:5" x14ac:dyDescent="0.2">
      <c r="E30" t="str">
        <f t="shared" si="0"/>
        <v/>
      </c>
    </row>
    <row r="31" spans="1:5" x14ac:dyDescent="0.2">
      <c r="E31" t="str">
        <f t="shared" si="0"/>
        <v/>
      </c>
    </row>
    <row r="32" spans="1:5" x14ac:dyDescent="0.2">
      <c r="A32" t="s">
        <v>9</v>
      </c>
      <c r="C32" t="str">
        <f>"],""" &amp; A32 &amp; """:["</f>
        <v>],"Batch Execution":[</v>
      </c>
      <c r="E32" t="str">
        <f t="shared" si="0"/>
        <v>],"Batch Execution":[</v>
      </c>
    </row>
    <row r="33" spans="1:5" x14ac:dyDescent="0.2">
      <c r="B33" t="s">
        <v>298</v>
      </c>
      <c r="D33" t="str">
        <f>"""" &amp; B33 &amp; """"</f>
        <v>"Quick Actions"</v>
      </c>
      <c r="E33" t="str">
        <f t="shared" si="0"/>
        <v>"Quick Actions"</v>
      </c>
    </row>
    <row r="34" spans="1:5" x14ac:dyDescent="0.2">
      <c r="E34" t="str">
        <f t="shared" si="0"/>
        <v/>
      </c>
    </row>
    <row r="35" spans="1:5" x14ac:dyDescent="0.2">
      <c r="A35" t="s">
        <v>611</v>
      </c>
      <c r="C35" t="str">
        <f>"],""" &amp; A35 &amp; """:["</f>
        <v>],"Schedule":[</v>
      </c>
      <c r="E35" t="str">
        <f t="shared" si="0"/>
        <v>],"Schedule":[</v>
      </c>
    </row>
    <row r="36" spans="1:5" x14ac:dyDescent="0.2">
      <c r="B36" t="s">
        <v>702</v>
      </c>
      <c r="D36" t="str">
        <f>"""" &amp; B36 &amp; """"</f>
        <v>"Executable Schedule"</v>
      </c>
      <c r="E36" t="str">
        <f>D36</f>
        <v>"Executable Schedule"</v>
      </c>
    </row>
    <row r="37" spans="1:5" x14ac:dyDescent="0.2">
      <c r="B37" t="s">
        <v>703</v>
      </c>
      <c r="D37" t="str">
        <f>",""" &amp; B37 &amp; """"</f>
        <v>,"Job Schedule"</v>
      </c>
      <c r="E37" t="str">
        <f t="shared" ref="E37" si="8">D37</f>
        <v>,"Job Schedule"</v>
      </c>
    </row>
    <row r="40" spans="1:5" x14ac:dyDescent="0.2">
      <c r="C40" t="str">
        <f>"]}"</f>
        <v>]}</v>
      </c>
      <c r="E40" t="str">
        <f>C40 &amp; D40</f>
        <v>]}</v>
      </c>
    </row>
    <row r="62" spans="14:14" x14ac:dyDescent="0.2">
      <c r="N62" t="s">
        <v>10</v>
      </c>
    </row>
    <row r="63" spans="14:14" x14ac:dyDescent="0.2">
      <c r="N63" t="s">
        <v>11</v>
      </c>
    </row>
    <row r="64" spans="14:14" x14ac:dyDescent="0.2">
      <c r="N64" t="s">
        <v>12</v>
      </c>
    </row>
    <row r="65" spans="14:14" x14ac:dyDescent="0.2">
      <c r="N65" t="s">
        <v>13</v>
      </c>
    </row>
    <row r="66" spans="14:14" x14ac:dyDescent="0.2">
      <c r="N66" t="s">
        <v>14</v>
      </c>
    </row>
    <row r="67" spans="14:14" x14ac:dyDescent="0.2">
      <c r="N67" t="s">
        <v>15</v>
      </c>
    </row>
    <row r="68" spans="14:14" x14ac:dyDescent="0.2">
      <c r="N68" t="s">
        <v>16</v>
      </c>
    </row>
    <row r="69" spans="14:14" x14ac:dyDescent="0.2">
      <c r="N69" t="s">
        <v>17</v>
      </c>
    </row>
    <row r="70" spans="14:14" x14ac:dyDescent="0.2">
      <c r="N70" t="s">
        <v>19</v>
      </c>
    </row>
    <row r="73" spans="14:14" x14ac:dyDescent="0.2">
      <c r="N73" t="str">
        <f>"+ (Add)"</f>
        <v>+ (Add)</v>
      </c>
    </row>
    <row r="74" spans="14:14" x14ac:dyDescent="0.2">
      <c r="N74" t="str">
        <f>"- (Substract)"</f>
        <v>- (Substract)</v>
      </c>
    </row>
    <row r="75" spans="14:14" x14ac:dyDescent="0.2">
      <c r="N75" t="str">
        <f xml:space="preserve"> "* (Multiply)"</f>
        <v>* (Multiply)</v>
      </c>
    </row>
    <row r="76" spans="14:14" x14ac:dyDescent="0.2">
      <c r="N76" t="str">
        <f xml:space="preserve"> "/ (Divide)"</f>
        <v>/ (Divide)</v>
      </c>
    </row>
    <row r="77" spans="14:14" x14ac:dyDescent="0.2">
      <c r="N77"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7" t="s">
        <v>67</v>
      </c>
      <c r="B3" s="67"/>
      <c r="C3" s="67"/>
      <c r="E3" t="str">
        <f>"&lt;div class='v-space'&gt;&lt;/div&gt;&lt;div&gt;&lt;h2&gt;" &amp; A3 &amp; "&lt;/h2&gt;"</f>
        <v>&lt;div class='v-space'&gt;&lt;/div&gt;&lt;div&gt;&lt;h2&gt;Details&lt;/h2&gt;</v>
      </c>
    </row>
    <row r="5" spans="1:5" ht="17" thickBot="1" x14ac:dyDescent="0.25">
      <c r="A5" s="63" t="s">
        <v>21</v>
      </c>
      <c r="B5" s="63" t="s">
        <v>326</v>
      </c>
      <c r="C5" s="46" t="s">
        <v>23</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50" t="s">
        <v>48</v>
      </c>
      <c r="B6" s="50" t="s">
        <v>409</v>
      </c>
      <c r="C6" s="4" t="s">
        <v>477</v>
      </c>
      <c r="E6" t="str">
        <f t="shared" ref="E6:E12" si="0">"&lt;tr&gt;&lt;td&gt;" &amp;A6 &amp; "&lt;/td&gt;&lt;td class='slds-truncate'&gt;" &amp;B6 &amp; "&lt;/td&gt;&lt;td&gt;" &amp; C6 &amp; "&lt;/td&gt;&lt;/tr&gt;"</f>
        <v>&lt;tr&gt;&lt;td&gt;Completed?&lt;/td&gt;&lt;td class='slds-truncate'&gt;pushtopics__Completed__c&lt;/td&gt;&lt;td&gt;Indicates whether the Job Execution is completed or still running in progress.&lt;/td&gt;&lt;/tr&gt;</v>
      </c>
    </row>
    <row r="7" spans="1:5" ht="17" thickBot="1" x14ac:dyDescent="0.25">
      <c r="A7" s="59" t="s">
        <v>718</v>
      </c>
      <c r="B7" s="60" t="s">
        <v>717</v>
      </c>
      <c r="C7" s="4" t="s">
        <v>700</v>
      </c>
      <c r="D7" s="34"/>
      <c r="E7" t="str">
        <f t="shared" si="0"/>
        <v>&lt;tr&gt;&lt;td&gt;Delete Execution Logs After Completion?&lt;/td&gt;&lt;td class='slds-truncate'&gt;pushtopics__DeleteExecutionLogsAfterCompletion__c&lt;/td&gt;&lt;td&gt;Copied from the Job at the time it was executed.&lt;/td&gt;&lt;/tr&gt;</v>
      </c>
    </row>
    <row r="8" spans="1:5" ht="17" thickBot="1" x14ac:dyDescent="0.25">
      <c r="A8" s="50" t="s">
        <v>47</v>
      </c>
      <c r="B8" s="50" t="s">
        <v>407</v>
      </c>
      <c r="C8" s="4" t="s">
        <v>481</v>
      </c>
      <c r="E8" t="str">
        <f t="shared" si="0"/>
        <v>&lt;tr&gt;&lt;td&gt;End Time&lt;/td&gt;&lt;td class='slds-truncate'&gt;pushtopics__EndTime__c&lt;/td&gt;&lt;td&gt;The time a Job Execution ended.&lt;/td&gt;&lt;/tr&gt;</v>
      </c>
    </row>
    <row r="9" spans="1:5" ht="17" thickBot="1" x14ac:dyDescent="0.25">
      <c r="A9" s="50" t="s">
        <v>65</v>
      </c>
      <c r="B9" s="50" t="s">
        <v>417</v>
      </c>
      <c r="C9" s="4" t="s">
        <v>701</v>
      </c>
      <c r="E9" t="str">
        <f t="shared" si="0"/>
        <v>&lt;tr&gt;&lt;td&gt;Exceptions&lt;/td&gt;&lt;td class='slds-truncate'&gt;pushtopics__Exceptions__c&lt;/td&gt;&lt;td&gt;Exceptions while executing.&lt;/td&gt;&lt;/tr&gt;</v>
      </c>
    </row>
    <row r="10" spans="1:5" ht="33" thickBot="1" x14ac:dyDescent="0.25">
      <c r="A10" s="50" t="s">
        <v>472</v>
      </c>
      <c r="B10" s="50" t="s">
        <v>474</v>
      </c>
      <c r="C10" s="4" t="s">
        <v>483</v>
      </c>
      <c r="E10" t="str">
        <f t="shared" si="0"/>
        <v>&lt;tr&gt;&lt;td&gt;Failed Executions&lt;/td&gt;&lt;td class='slds-truncate'&gt;pushtopics__FailedExecutions__c&lt;/td&gt;&lt;td&gt;The failed Mapping's Executions count associated with the Job Execution.&lt;/td&gt;&lt;/tr&gt;</v>
      </c>
    </row>
    <row r="11" spans="1:5" ht="17" thickBot="1" x14ac:dyDescent="0.25">
      <c r="A11" s="50" t="s">
        <v>6</v>
      </c>
      <c r="B11" s="50" t="s">
        <v>349</v>
      </c>
      <c r="C11" s="46" t="s">
        <v>479</v>
      </c>
      <c r="E11" t="str">
        <f t="shared" si="0"/>
        <v>&lt;tr&gt;&lt;td&gt;Job&lt;/td&gt;&lt;td class='slds-truncate'&gt;pushtopics__Job__c&lt;/td&gt;&lt;td&gt;Master-detail relationship with the Job object.&lt;/td&gt;&lt;/tr&gt;</v>
      </c>
    </row>
    <row r="12" spans="1:5" ht="49" thickBot="1" x14ac:dyDescent="0.25">
      <c r="A12" s="50" t="s">
        <v>470</v>
      </c>
      <c r="B12" s="50" t="s">
        <v>21</v>
      </c>
      <c r="C12" s="46" t="s">
        <v>473</v>
      </c>
      <c r="E12" t="str">
        <f t="shared" si="0"/>
        <v>&lt;tr&gt;&lt;td&gt;Job Execution Name&lt;/td&gt;&lt;td class='slds-truncate'&gt;Name&lt;/td&gt;&lt;td&gt;Name of the Job Execution. It is auto-generated, where value is the concatenation of Job's Name and the time when the Job Execution is created.&lt;/td&gt;&lt;/tr&gt;</v>
      </c>
    </row>
    <row r="13" spans="1:5" ht="17" thickBot="1" x14ac:dyDescent="0.25">
      <c r="A13" s="64" t="s">
        <v>545</v>
      </c>
      <c r="B13" s="65" t="s">
        <v>549</v>
      </c>
      <c r="C13" s="4" t="s">
        <v>700</v>
      </c>
      <c r="E13" t="str">
        <f t="shared" ref="E13:E17" si="1">"&lt;tr&gt;&lt;td&gt;" &amp;A13 &amp; "&lt;/td&gt;&lt;td class='slds-truncate'&gt;" &amp;B13 &amp; "&lt;/td&gt;&lt;td&gt;" &amp; C13 &amp; "&lt;/td&gt;&lt;/tr&gt;"</f>
        <v>&lt;tr&gt;&lt;td&gt;Notify Email Addresses&lt;/td&gt;&lt;td class='slds-truncate'&gt;pushtopics__NotifyEmailAddresses__c&lt;/td&gt;&lt;td&gt;Copied from the Job at the time it was executed.&lt;/td&gt;&lt;/tr&gt;</v>
      </c>
    </row>
    <row r="14" spans="1:5" ht="17" thickBot="1" x14ac:dyDescent="0.25">
      <c r="A14" s="64" t="s">
        <v>546</v>
      </c>
      <c r="B14" s="65" t="s">
        <v>550</v>
      </c>
      <c r="C14" s="4" t="s">
        <v>700</v>
      </c>
      <c r="E14" t="str">
        <f t="shared" si="1"/>
        <v>&lt;tr&gt;&lt;td&gt;Notify When Execution Completes?&lt;/td&gt;&lt;td class='slds-truncate'&gt;pushtopics__NotifyWhenExecutionCompletes__c&lt;/td&gt;&lt;td&gt;Copied from the Job at the time it was executed.&lt;/td&gt;&lt;/tr&gt;</v>
      </c>
    </row>
    <row r="15" spans="1:5" ht="17" thickBot="1" x14ac:dyDescent="0.25">
      <c r="A15" s="50" t="s">
        <v>46</v>
      </c>
      <c r="B15" s="50" t="s">
        <v>408</v>
      </c>
      <c r="C15" s="2" t="s">
        <v>480</v>
      </c>
      <c r="E15" t="str">
        <f>"&lt;tr&gt;&lt;td&gt;" &amp;A15 &amp; "&lt;/td&gt;&lt;td class='slds-truncate'&gt;" &amp;B15 &amp; "&lt;/td&gt;&lt;td&gt;" &amp; C15 &amp; "&lt;/td&gt;&lt;/tr&gt;"</f>
        <v>&lt;tr&gt;&lt;td&gt;Start Time&lt;/td&gt;&lt;td class='slds-truncate'&gt;pushtopics__StartTime__c&lt;/td&gt;&lt;td&gt;The time a Job Execution started.&lt;/td&gt;&lt;/tr&gt;</v>
      </c>
    </row>
    <row r="16" spans="1:5" ht="33" thickBot="1" x14ac:dyDescent="0.25">
      <c r="A16" s="50" t="s">
        <v>50</v>
      </c>
      <c r="B16" s="50" t="s">
        <v>410</v>
      </c>
      <c r="C16" s="60" t="s">
        <v>478</v>
      </c>
      <c r="E16" t="str">
        <f>"&lt;tr&gt;&lt;td&gt;" &amp;A16 &amp; "&lt;/td&gt;&lt;td class='slds-truncate'&gt;" &amp;B16 &amp; "&lt;/td&gt;&lt;td&gt;" &amp; C16 &amp; "&lt;/td&gt;&lt;/tr&gt;"</f>
        <v>&lt;tr&gt;&lt;td&gt;Stopped?&lt;/td&gt;&lt;td class='slds-truncate'&gt;pushtopics__Stopped__c&lt;/td&gt;&lt;td&gt;Indicates whether the Job Execution was stopped or not.&lt;/td&gt;&lt;/tr&gt;</v>
      </c>
    </row>
    <row r="17" spans="1:5" ht="33" thickBot="1" x14ac:dyDescent="0.25">
      <c r="A17" s="50" t="s">
        <v>471</v>
      </c>
      <c r="B17" s="50" t="s">
        <v>475</v>
      </c>
      <c r="C17" s="4" t="s">
        <v>482</v>
      </c>
      <c r="E17" t="str">
        <f t="shared" si="1"/>
        <v>&lt;tr&gt;&lt;td&gt;Succeeded Executions&lt;/td&gt;&lt;td class='slds-truncate'&gt;pushtopics__SucceededExecutions__c&lt;/td&gt;&lt;td&gt;The succeeceeded Mapping's Executions count associated with the Job Execution.&lt;/td&gt;&lt;/tr&gt;</v>
      </c>
    </row>
    <row r="18" spans="1:5" ht="33" thickBot="1" x14ac:dyDescent="0.25">
      <c r="A18" s="50" t="s">
        <v>52</v>
      </c>
      <c r="B18" s="50" t="s">
        <v>411</v>
      </c>
      <c r="C18" s="4" t="s">
        <v>476</v>
      </c>
      <c r="E18" t="str">
        <f>"&lt;tr&gt;&lt;td&gt;" &amp;A18 &amp; "&lt;/td&gt;&lt;td class='slds-truncate'&gt;" &amp;B18 &amp; "&lt;/td&gt;&lt;td&gt;" &amp; C18 &amp; "&lt;/td&gt;&lt;/tr&gt;"</f>
        <v>&lt;tr&gt;&lt;td&gt;Succeeded?&lt;/td&gt;&lt;td class='slds-truncate'&gt;pushtopics__Succeeded__c&lt;/td&gt;&lt;td&gt;Indicates whether the Job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297</v>
      </c>
      <c r="F3" t="str">
        <f>"&lt;h2&gt;" &amp; A3 &amp; "&lt;/h2&gt;"</f>
        <v>&lt;h2&gt;Fields&lt;/h2&gt;</v>
      </c>
    </row>
    <row r="5" spans="1:6" ht="17" thickBot="1" x14ac:dyDescent="0.25">
      <c r="F5" t="str">
        <f>"&lt;div class='v-space'&gt;&lt;/div&gt;&lt;div&gt;"</f>
        <v>&lt;div class='v-space'&gt;&lt;/div&gt;&lt;div&gt;</v>
      </c>
    </row>
    <row r="6" spans="1:6" ht="17" thickBot="1" x14ac:dyDescent="0.25">
      <c r="A6" s="1" t="s">
        <v>21</v>
      </c>
      <c r="B6" s="2" t="s">
        <v>326</v>
      </c>
      <c r="C6" s="2" t="s">
        <v>22</v>
      </c>
      <c r="D6" s="2" t="s">
        <v>23</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50" t="s">
        <v>302</v>
      </c>
      <c r="B7" s="4" t="s">
        <v>308</v>
      </c>
      <c r="C7" s="4" t="s">
        <v>24</v>
      </c>
      <c r="D7" s="4" t="s">
        <v>435</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50" t="s">
        <v>23</v>
      </c>
      <c r="B8" s="4" t="s">
        <v>328</v>
      </c>
      <c r="C8" s="4" t="s">
        <v>42</v>
      </c>
      <c r="D8" s="4" t="s">
        <v>433</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50" t="s">
        <v>327</v>
      </c>
      <c r="B9" s="4" t="s">
        <v>21</v>
      </c>
      <c r="C9" s="4" t="s">
        <v>24</v>
      </c>
      <c r="D9" s="4" t="s">
        <v>434</v>
      </c>
      <c r="F9" t="str">
        <f>"&lt;tr&gt;&lt;td&gt;" &amp; A9 &amp; "&lt;/td&gt;&lt;td&gt;" &amp; B9 &amp; "&lt;/td&gt;&lt;td&gt;" &amp; C9 &amp; "&lt;/td&gt;&lt;td&gt;" &amp; D9 &amp; "&lt;/td&gt;&lt;/tr&gt;"</f>
        <v>&lt;tr&gt;&lt;td&gt;Direction Name&lt;/td&gt;&lt;td&gt;Name&lt;/td&gt;&lt;td&gt;Y&lt;/td&gt;&lt;td&gt;Name of the Direction.&lt;/td&gt;&lt;/tr&gt;</v>
      </c>
    </row>
    <row r="10" spans="1:6" x14ac:dyDescent="0.2">
      <c r="A10" s="49" t="s">
        <v>329</v>
      </c>
      <c r="B10" s="49" t="s">
        <v>331</v>
      </c>
      <c r="C10" s="49" t="s">
        <v>42</v>
      </c>
      <c r="D10" s="6" t="s">
        <v>334</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50" t="s">
        <v>330</v>
      </c>
      <c r="B11" s="4" t="s">
        <v>332</v>
      </c>
      <c r="C11" s="4" t="s">
        <v>24</v>
      </c>
      <c r="D11" s="6" t="s">
        <v>333</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49"/>
  <sheetViews>
    <sheetView topLeftCell="A7" zoomScale="125" workbookViewId="0">
      <selection activeCell="D19" sqref="D19"/>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625</v>
      </c>
      <c r="F2" t="str">
        <f>"&lt;h1 id='title'&gt;" &amp; A2 &amp; "&lt;/h1&gt;"</f>
        <v>&lt;h1 id='title'&gt;Executable&lt;/h1&gt;</v>
      </c>
    </row>
    <row r="3" spans="1:7" ht="102" x14ac:dyDescent="0.2">
      <c r="A3" s="10" t="s">
        <v>684</v>
      </c>
      <c r="B3" s="10"/>
      <c r="F3" t="str">
        <f>"&lt;p&gt;"&amp;A3&amp;"&lt;/p&gt;"</f>
        <v>&lt;p&gt;An Executable (pushtopics__Executable__c) defines a list of settings that will be used to execute a data synchronization job, including the Direction, Source Object Name, Target Object Name, Target Key Field, and Action etc. The following table lists the details of the fields.&lt;/p&gt;</v>
      </c>
    </row>
    <row r="5" spans="1:7" x14ac:dyDescent="0.2">
      <c r="F5" t="s">
        <v>243</v>
      </c>
    </row>
    <row r="6" spans="1:7" x14ac:dyDescent="0.2">
      <c r="A6" t="s">
        <v>297</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21</v>
      </c>
      <c r="B9" s="2" t="s">
        <v>326</v>
      </c>
      <c r="C9" s="2" t="s">
        <v>22</v>
      </c>
      <c r="D9" s="2" t="s">
        <v>23</v>
      </c>
      <c r="F9" t="str">
        <f>"&lt;table&gt;&lt;thead&gt;&lt;th class='table-column-name'&gt;"&amp;A9&amp;"&lt;/th&gt;&lt;th class='table-column-wide'&gt;"&amp;B9&amp;"&lt;/th&gt;&lt;th class='table-column-narrow'&gt;" &amp; C9 &amp; "&lt;/th&gt;&lt;th&gt;"&amp;D9&amp;"&lt;/th&gt;&lt;/thead&gt;&lt;tbody&gt;"</f>
        <v>&lt;table&gt;&lt;thead&gt;&lt;th class='table-column-name'&gt;Name&lt;/th&gt;&lt;th class='table-column-wide'&gt;Developer Name&lt;/th&gt;&lt;th class='table-column-narrow'&gt;Required&lt;/th&gt;&lt;th&gt;Description&lt;/th&gt;&lt;/thead&gt;&lt;tbody&gt;</v>
      </c>
    </row>
    <row r="10" spans="1:7" ht="17" thickBot="1" x14ac:dyDescent="0.25">
      <c r="A10" s="50" t="s">
        <v>335</v>
      </c>
      <c r="B10" s="4" t="s">
        <v>337</v>
      </c>
      <c r="C10" s="4" t="s">
        <v>42</v>
      </c>
      <c r="D10" s="4" t="s">
        <v>531</v>
      </c>
      <c r="F10" t="str">
        <f>"&lt;tr&gt;&lt;td&gt;" &amp; A10 &amp; "&lt;/td&gt;&lt;td class='slds-truncate'&gt;" &amp; B10 &amp; "&lt;/td&gt;&lt;td&gt;" &amp; C10 &amp; "&lt;/td&gt;&lt;td&gt;" &amp; D10 &amp; "&lt;/td&gt;&lt;/tr&gt;"</f>
        <v>&lt;tr&gt;&lt;td&gt;[View Source Data] Page Size&lt;/td&gt;&lt;td class='slds-truncate'&gt;pushtopics__ViewDataPageSize__c&lt;/td&gt;&lt;td&gt;N&lt;/td&gt;&lt;td&gt;The size of the page (number of rows) that displays the source data under the tab [View Source Data].&lt;/td&gt;&lt;/tr&gt;</v>
      </c>
    </row>
    <row r="11" spans="1:7" ht="80" x14ac:dyDescent="0.2">
      <c r="A11" s="8" t="s">
        <v>25</v>
      </c>
      <c r="B11" s="49" t="s">
        <v>338</v>
      </c>
      <c r="C11" s="8" t="s">
        <v>24</v>
      </c>
      <c r="D11" s="6" t="s">
        <v>538</v>
      </c>
      <c r="F11" t="str">
        <f t="shared" ref="F11:F44" si="0">"&lt;tr&gt;&lt;td&gt;" &amp; A11 &amp; "&lt;/td&gt;&lt;td class='slds-truncate'&gt;" &amp; B11 &amp; "&lt;/td&gt;&lt;td&gt;" &amp; C11 &amp; "&lt;/td&gt;&lt;td&gt;" &amp; D11 &amp; "&lt;/td&gt;&lt;/tr&gt;"</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c r="G11" t="str">
        <f t="shared" ref="G11:G32" si="1">IF(LEFT(F11,1)="""",MID(F11, 1, LEN(F11) - 2),F11)</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row>
    <row r="12" spans="1:7" ht="33" thickBot="1" x14ac:dyDescent="0.25">
      <c r="A12" s="3" t="s">
        <v>31</v>
      </c>
      <c r="B12" s="4" t="s">
        <v>340</v>
      </c>
      <c r="C12" s="4" t="s">
        <v>42</v>
      </c>
      <c r="D12" s="4" t="s">
        <v>532</v>
      </c>
      <c r="F12" t="str">
        <f t="shared" si="0"/>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c r="G12" t="str">
        <f t="shared" si="1"/>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row>
    <row r="13" spans="1:7" ht="81" thickBot="1" x14ac:dyDescent="0.25">
      <c r="A13" s="3" t="s">
        <v>336</v>
      </c>
      <c r="B13" s="4" t="s">
        <v>339</v>
      </c>
      <c r="C13" s="4" t="s">
        <v>42</v>
      </c>
      <c r="D13" s="4" t="s">
        <v>533</v>
      </c>
      <c r="F13" t="str">
        <f t="shared" si="0"/>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1"/>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30</v>
      </c>
      <c r="B14" s="4" t="s">
        <v>341</v>
      </c>
      <c r="C14" s="4" t="s">
        <v>42</v>
      </c>
      <c r="D14" s="4" t="s">
        <v>534</v>
      </c>
      <c r="F14" t="str">
        <f t="shared" si="0"/>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1"/>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35</v>
      </c>
      <c r="B15" s="49" t="s">
        <v>342</v>
      </c>
      <c r="C15" s="8" t="s">
        <v>42</v>
      </c>
      <c r="D15" s="6" t="s">
        <v>401</v>
      </c>
      <c r="F15" t="str">
        <f t="shared" si="0"/>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1"/>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ht="33" thickBot="1" x14ac:dyDescent="0.25">
      <c r="A16" s="59" t="s">
        <v>718</v>
      </c>
      <c r="B16" s="60" t="s">
        <v>717</v>
      </c>
      <c r="C16" s="60" t="s">
        <v>42</v>
      </c>
      <c r="D16" s="60" t="s">
        <v>719</v>
      </c>
      <c r="E16" s="34"/>
      <c r="F16" t="str">
        <f>"&lt;tr&gt;&lt;td&gt;" &amp; A16 &amp; "&lt;/td&gt;&lt;td class='slds-truncate'&gt;" &amp; B16 &amp; "&lt;/td&gt;&lt;td&gt;" &amp; C16 &amp; "&lt;/td&gt;&lt;td&gt;" &amp; D16 &amp; "&lt;/td&gt;&lt;/tr&gt;"</f>
        <v>&lt;tr&gt;&lt;td&gt;Delete Execution Logs After Completion?&lt;/td&gt;&lt;td class='slds-truncate'&gt;pushtopics__DeleteExecutionLogsAfterCompletion__c&lt;/td&gt;&lt;td&gt;N&lt;/td&gt;&lt;td&gt;Defines what succeeded logs need to be deleted after the execution is completed.&lt;/td&gt;&lt;/tr&gt;</v>
      </c>
    </row>
    <row r="17" spans="1:7" ht="17" thickBot="1" x14ac:dyDescent="0.25">
      <c r="A17" s="53" t="s">
        <v>23</v>
      </c>
      <c r="B17" s="53" t="s">
        <v>328</v>
      </c>
      <c r="C17" s="4" t="s">
        <v>42</v>
      </c>
      <c r="D17" s="4" t="s">
        <v>623</v>
      </c>
      <c r="F17" t="str">
        <f t="shared" si="0"/>
        <v>&lt;tr&gt;&lt;td&gt;Description&lt;/td&gt;&lt;td class='slds-truncate'&gt;pushtopics__Description__c&lt;/td&gt;&lt;td&gt;N&lt;/td&gt;&lt;td&gt;Description of the Executable.&lt;/td&gt;&lt;/tr&gt;</v>
      </c>
      <c r="G17" t="str">
        <f t="shared" si="1"/>
        <v>&lt;tr&gt;&lt;td&gt;Description&lt;/td&gt;&lt;td class='slds-truncate'&gt;pushtopics__Description__c&lt;/td&gt;&lt;td&gt;N&lt;/td&gt;&lt;td&gt;Description of the Executable.&lt;/td&gt;&lt;/tr&gt;</v>
      </c>
    </row>
    <row r="18" spans="1:7" ht="33" thickBot="1" x14ac:dyDescent="0.25">
      <c r="A18" s="53" t="s">
        <v>2</v>
      </c>
      <c r="B18" s="53" t="s">
        <v>343</v>
      </c>
      <c r="C18" s="4" t="s">
        <v>42</v>
      </c>
      <c r="D18" s="4" t="s">
        <v>626</v>
      </c>
      <c r="F18" t="str">
        <f t="shared" si="0"/>
        <v>&lt;tr&gt;&lt;td&gt;Direction&lt;/td&gt;&lt;td class='slds-truncate'&gt;pushtopics__Direction__c&lt;/td&gt;&lt;td&gt;N&lt;/td&gt;&lt;td&gt;The Direction of the Executable. If not defined, the Direction of the Job is used. At least one of the &lt;b&gt;Direction&lt;/b&gt; and &lt;b&gt;Job&lt;/b&gt; fields is required.&lt;/td&gt;&lt;/tr&gt;</v>
      </c>
      <c r="G18" t="str">
        <f t="shared" si="1"/>
        <v>&lt;tr&gt;&lt;td&gt;Direction&lt;/td&gt;&lt;td class='slds-truncate'&gt;pushtopics__Direction__c&lt;/td&gt;&lt;td&gt;N&lt;/td&gt;&lt;td&gt;The Direction of the Executable. If not defined, the Direction of the Job is used. At least one of the &lt;b&gt;Direction&lt;/b&gt; and &lt;b&gt;Job&lt;/b&gt; fields is required.&lt;/td&gt;&lt;/tr&gt;</v>
      </c>
    </row>
    <row r="19" spans="1:7" ht="33" thickBot="1" x14ac:dyDescent="0.25">
      <c r="A19" s="3" t="s">
        <v>36</v>
      </c>
      <c r="B19" s="4" t="s">
        <v>344</v>
      </c>
      <c r="C19" s="4" t="s">
        <v>42</v>
      </c>
      <c r="D19" s="4" t="s">
        <v>535</v>
      </c>
      <c r="F19" t="str">
        <f t="shared" si="0"/>
        <v>&lt;tr&gt;&lt;td&gt;Disable Feed Tracking?&lt;/td&gt;&lt;td class='slds-truncate'&gt;pushtopics__DisableFeedTracking__c&lt;/td&gt;&lt;td&gt;N&lt;/td&gt;&lt;td&gt;To disable Feed Tracking in the Target. It can only be checked when the Target is an integration type of Connection. Default is "false". &lt;/td&gt;&lt;/tr&gt;</v>
      </c>
      <c r="G19" t="str">
        <f t="shared" si="1"/>
        <v>&lt;tr&gt;&lt;td&gt;Disable Feed Tracking?&lt;/td&gt;&lt;td class='slds-truncate'&gt;pushtopics__DisableFeedTracking__c&lt;/td&gt;&lt;td&gt;N&lt;/td&gt;&lt;td&gt;To disable Feed Tracking in the Target. It can only be checked when the Target is an integration type of Connection. Default is "false". &lt;/td&gt;&lt;/tr&gt;</v>
      </c>
    </row>
    <row r="20" spans="1:7" ht="35" thickBot="1" x14ac:dyDescent="0.25">
      <c r="A20" s="3" t="s">
        <v>38</v>
      </c>
      <c r="B20" s="4" t="s">
        <v>345</v>
      </c>
      <c r="C20" s="4" t="s">
        <v>42</v>
      </c>
      <c r="D20" s="5" t="s">
        <v>346</v>
      </c>
      <c r="F20" t="str">
        <f t="shared" si="0"/>
        <v>&lt;tr&gt;&lt;td&gt;Failure Message&lt;/td&gt;&lt;td class='slds-truncate'&gt;pushtopics__FailureMessage__c&lt;/td&gt;&lt;td&gt;N&lt;/td&gt;&lt;td&gt;If defined, the message will be shown in the notification when the Execution fails. If undefined, a system default message will be displayed.&lt;/td&gt;&lt;/tr&gt;</v>
      </c>
      <c r="G20" t="str">
        <f t="shared" si="1"/>
        <v>&lt;tr&gt;&lt;td&gt;Failure Message&lt;/td&gt;&lt;td class='slds-truncate'&gt;pushtopics__FailureMessage__c&lt;/td&gt;&lt;td&gt;N&lt;/td&gt;&lt;td&gt;If defined, the message will be shown in the notification when the Execution fails. If undefined, a system default message will be displayed.&lt;/td&gt;&lt;/tr&gt;</v>
      </c>
    </row>
    <row r="21" spans="1:7" ht="49" thickBot="1" x14ac:dyDescent="0.25">
      <c r="A21" s="3" t="s">
        <v>32</v>
      </c>
      <c r="B21" s="4" t="s">
        <v>347</v>
      </c>
      <c r="C21" s="4" t="s">
        <v>42</v>
      </c>
      <c r="D21" s="4" t="s">
        <v>348</v>
      </c>
      <c r="F21" t="str">
        <f t="shared" si="0"/>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1" t="str">
        <f t="shared" si="1"/>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2" spans="1:7" ht="33" thickBot="1" x14ac:dyDescent="0.25">
      <c r="A22" s="3" t="s">
        <v>6</v>
      </c>
      <c r="B22" s="4" t="s">
        <v>349</v>
      </c>
      <c r="C22" s="4" t="s">
        <v>42</v>
      </c>
      <c r="D22" s="4" t="s">
        <v>627</v>
      </c>
      <c r="F22" t="str">
        <f t="shared" si="0"/>
        <v>&lt;tr&gt;&lt;td&gt;Job&lt;/td&gt;&lt;td class='slds-truncate'&gt;pushtopics__Job__c&lt;/td&gt;&lt;td&gt;N&lt;/td&gt;&lt;td&gt;The Job that the Executable is associated with. When multiple Executables are associated with a same Job, they can be executed in sequence based on the Seq No..&lt;/td&gt;&lt;/tr&gt;</v>
      </c>
      <c r="G22" t="str">
        <f t="shared" si="1"/>
        <v>&lt;tr&gt;&lt;td&gt;Job&lt;/td&gt;&lt;td class='slds-truncate'&gt;pushtopics__Job__c&lt;/td&gt;&lt;td&gt;N&lt;/td&gt;&lt;td&gt;The Job that the Executable is associated with. When multiple Executables are associated with a same Job, they can be executed in sequence based on the Seq No..&lt;/td&gt;&lt;/tr&gt;</v>
      </c>
    </row>
    <row r="23" spans="1:7" ht="49" thickBot="1" x14ac:dyDescent="0.25">
      <c r="A23" s="50" t="s">
        <v>551</v>
      </c>
      <c r="B23" s="4" t="s">
        <v>548</v>
      </c>
      <c r="C23" s="4" t="s">
        <v>42</v>
      </c>
      <c r="D23" s="4" t="s">
        <v>554</v>
      </c>
      <c r="F23" t="str">
        <f t="shared" si="0"/>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c r="G23" t="str">
        <f t="shared" si="1"/>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row>
    <row r="24" spans="1:7" ht="17" thickBot="1" x14ac:dyDescent="0.25">
      <c r="A24" s="3" t="s">
        <v>629</v>
      </c>
      <c r="B24" s="4" t="s">
        <v>308</v>
      </c>
      <c r="C24" s="4" t="s">
        <v>24</v>
      </c>
      <c r="D24" s="4" t="s">
        <v>628</v>
      </c>
      <c r="F24" t="str">
        <f t="shared" si="0"/>
        <v>&lt;tr&gt;&lt;td&gt;Executable API Name&lt;/td&gt;&lt;td class='slds-truncate'&gt;pushtopics__ApiName__c&lt;/td&gt;&lt;td&gt;Y&lt;/td&gt;&lt;td&gt;The name that uniquely identifies the Executable.&lt;/td&gt;&lt;/tr&gt;</v>
      </c>
      <c r="G24" t="str">
        <f t="shared" si="1"/>
        <v>&lt;tr&gt;&lt;td&gt;Executable API Name&lt;/td&gt;&lt;td class='slds-truncate'&gt;pushtopics__ApiName__c&lt;/td&gt;&lt;td&gt;Y&lt;/td&gt;&lt;td&gt;The name that uniquely identifies the Executable.&lt;/td&gt;&lt;/tr&gt;</v>
      </c>
    </row>
    <row r="25" spans="1:7" ht="17" thickBot="1" x14ac:dyDescent="0.25">
      <c r="A25" s="53" t="s">
        <v>630</v>
      </c>
      <c r="B25" s="23" t="s">
        <v>21</v>
      </c>
      <c r="C25" s="4" t="s">
        <v>24</v>
      </c>
      <c r="D25" s="4" t="s">
        <v>631</v>
      </c>
      <c r="F25" t="str">
        <f t="shared" si="0"/>
        <v>&lt;tr&gt;&lt;td&gt;Executable Name&lt;/td&gt;&lt;td class='slds-truncate'&gt;Name&lt;/td&gt;&lt;td&gt;Y&lt;/td&gt;&lt;td&gt;The name of the Executable.&lt;/td&gt;&lt;/tr&gt;</v>
      </c>
      <c r="G25" t="str">
        <f t="shared" si="1"/>
        <v>&lt;tr&gt;&lt;td&gt;Executable Name&lt;/td&gt;&lt;td class='slds-truncate'&gt;Name&lt;/td&gt;&lt;td&gt;Y&lt;/td&gt;&lt;td&gt;The name of the Executable.&lt;/td&gt;&lt;/tr&gt;</v>
      </c>
    </row>
    <row r="26" spans="1:7" ht="33" thickBot="1" x14ac:dyDescent="0.25">
      <c r="A26" s="64" t="s">
        <v>545</v>
      </c>
      <c r="B26" s="65" t="s">
        <v>549</v>
      </c>
      <c r="C26" s="4" t="s">
        <v>42</v>
      </c>
      <c r="D26" s="4" t="s">
        <v>547</v>
      </c>
      <c r="F26"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26" t="str">
        <f t="shared" si="1"/>
        <v>&lt;tr&gt;&lt;td&gt;Notify Email Addresses&lt;/td&gt;&lt;td class='slds-truncate'&gt;pushtopics__NotifyEmailAddresses__c&lt;/td&gt;&lt;td&gt;N&lt;/td&gt;&lt;td&gt;Comma separated email addresses to be notified when the execution is completed if the Notify When Execution Completes? is checked.&lt;/td&gt;&lt;/tr&gt;</v>
      </c>
    </row>
    <row r="27" spans="1:7" ht="49" thickBot="1" x14ac:dyDescent="0.25">
      <c r="A27" s="64" t="s">
        <v>546</v>
      </c>
      <c r="B27" s="65" t="s">
        <v>550</v>
      </c>
      <c r="C27" s="4" t="s">
        <v>42</v>
      </c>
      <c r="D27" s="4" t="s">
        <v>705</v>
      </c>
      <c r="F27"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27"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28" spans="1:7" ht="17" thickBot="1" x14ac:dyDescent="0.25">
      <c r="A28" s="3" t="s">
        <v>29</v>
      </c>
      <c r="B28" s="4" t="s">
        <v>350</v>
      </c>
      <c r="C28" s="4" t="s">
        <v>42</v>
      </c>
      <c r="D28" s="4" t="s">
        <v>351</v>
      </c>
      <c r="F28" t="str">
        <f t="shared" si="0"/>
        <v>&lt;tr&gt;&lt;td&gt;Retrieve Limit&lt;/td&gt;&lt;td class='slds-truncate'&gt;pushtopics__RetrieveLimit__c&lt;/td&gt;&lt;td&gt;N&lt;/td&gt;&lt;td&gt;If defined, it will be the maximum number of records that can be retrieved from the Source.&lt;/td&gt;&lt;/tr&gt;</v>
      </c>
      <c r="G28" t="str">
        <f t="shared" si="1"/>
        <v>&lt;tr&gt;&lt;td&gt;Retrieve Limit&lt;/td&gt;&lt;td class='slds-truncate'&gt;pushtopics__RetrieveLimit__c&lt;/td&gt;&lt;td&gt;N&lt;/td&gt;&lt;td&gt;If defined, it will be the maximum number of records that can be retrieved from the Source.&lt;/td&gt;&lt;/tr&gt;</v>
      </c>
    </row>
    <row r="29" spans="1:7" ht="33" thickBot="1" x14ac:dyDescent="0.25">
      <c r="A29" s="50" t="s">
        <v>552</v>
      </c>
      <c r="B29" s="4" t="s">
        <v>553</v>
      </c>
      <c r="C29" s="4" t="s">
        <v>42</v>
      </c>
      <c r="D29" s="4" t="s">
        <v>555</v>
      </c>
      <c r="F29" t="str">
        <f t="shared" si="0"/>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c r="G29" t="str">
        <f t="shared" si="1"/>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row>
    <row r="30" spans="1:7" ht="17" thickBot="1" x14ac:dyDescent="0.25">
      <c r="A30" s="50" t="s">
        <v>353</v>
      </c>
      <c r="B30" s="4" t="s">
        <v>352</v>
      </c>
      <c r="C30" s="4" t="s">
        <v>42</v>
      </c>
      <c r="D30" s="4" t="s">
        <v>354</v>
      </c>
      <c r="F30" t="str">
        <f t="shared" si="0"/>
        <v>&lt;tr&gt;&lt;td&gt;Retrieve Order By&lt;/td&gt;&lt;td class='slds-truncate'&gt;pushtopics__RetrieveOrderBy__c&lt;/td&gt;&lt;td&gt;N&lt;/td&gt;&lt;td&gt;The order in which the source data is retrieved.&lt;/td&gt;&lt;/tr&gt;</v>
      </c>
      <c r="G30" t="str">
        <f t="shared" si="1"/>
        <v>&lt;tr&gt;&lt;td&gt;Retrieve Order By&lt;/td&gt;&lt;td class='slds-truncate'&gt;pushtopics__RetrieveOrderBy__c&lt;/td&gt;&lt;td&gt;N&lt;/td&gt;&lt;td&gt;The order in which the source data is retrieved.&lt;/td&gt;&lt;/tr&gt;</v>
      </c>
    </row>
    <row r="31" spans="1:7" ht="49" thickBot="1" x14ac:dyDescent="0.25">
      <c r="A31" s="3" t="s">
        <v>356</v>
      </c>
      <c r="B31" s="4" t="s">
        <v>355</v>
      </c>
      <c r="C31" s="4" t="s">
        <v>42</v>
      </c>
      <c r="D31" s="4" t="s">
        <v>632</v>
      </c>
      <c r="F31" t="str">
        <f t="shared" si="0"/>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c r="G31" t="str">
        <f t="shared" si="1"/>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row>
    <row r="32" spans="1:7" ht="80" customHeight="1" x14ac:dyDescent="0.2">
      <c r="A32" s="8" t="s">
        <v>358</v>
      </c>
      <c r="B32" s="49" t="s">
        <v>357</v>
      </c>
      <c r="C32" s="8" t="s">
        <v>42</v>
      </c>
      <c r="D32" s="9" t="s">
        <v>359</v>
      </c>
      <c r="F32" t="str">
        <f t="shared" si="0"/>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32" t="str">
        <f t="shared" si="1"/>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33" spans="1:7" ht="33" thickBot="1" x14ac:dyDescent="0.25">
      <c r="A33" s="3" t="s">
        <v>26</v>
      </c>
      <c r="B33" s="4" t="s">
        <v>360</v>
      </c>
      <c r="C33" s="4" t="s">
        <v>42</v>
      </c>
      <c r="D33" s="4" t="s">
        <v>624</v>
      </c>
      <c r="F33" t="str">
        <f t="shared" si="0"/>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c r="G33" t="str">
        <f t="shared" ref="G33:G44" si="2">IF(LEFT(F33,1)="""",MID(F33, 1, LEN(F33) - 2),F33)</f>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row>
    <row r="34" spans="1:7" ht="17" thickBot="1" x14ac:dyDescent="0.25">
      <c r="A34" s="50" t="s">
        <v>643</v>
      </c>
      <c r="B34" s="4" t="s">
        <v>642</v>
      </c>
      <c r="C34" s="4" t="s">
        <v>42</v>
      </c>
      <c r="D34" s="4" t="s">
        <v>644</v>
      </c>
      <c r="F34" t="str">
        <f t="shared" si="0"/>
        <v>&lt;tr&gt;&lt;td&gt;Seq No. Must Be Unique Across Job&lt;/td&gt;&lt;td class='slds-truncate'&gt;pushtopics__SeqNoMustBeUniqueAcrossJob__c&lt;/td&gt;&lt;td&gt;N&lt;/td&gt;&lt;td&gt;A helper field used to make sure all Executables associated with a same Job must have uniuqe Seq No.&lt;/td&gt;&lt;/tr&gt;</v>
      </c>
      <c r="G34" t="str">
        <f t="shared" si="2"/>
        <v>&lt;tr&gt;&lt;td&gt;Seq No. Must Be Unique Across Job&lt;/td&gt;&lt;td class='slds-truncate'&gt;pushtopics__SeqNoMustBeUniqueAcrossJob__c&lt;/td&gt;&lt;td&gt;N&lt;/td&gt;&lt;td&gt;A helper field used to make sure all Executables associated with a same Job must have uniuqe Seq No.&lt;/td&gt;&lt;/tr&gt;</v>
      </c>
    </row>
    <row r="35" spans="1:7" ht="17" thickBot="1" x14ac:dyDescent="0.25">
      <c r="A35" s="3" t="s">
        <v>634</v>
      </c>
      <c r="B35" s="4" t="s">
        <v>635</v>
      </c>
      <c r="C35" s="4" t="s">
        <v>42</v>
      </c>
      <c r="D35" s="4" t="s">
        <v>536</v>
      </c>
      <c r="F35" t="str">
        <f t="shared" si="0"/>
        <v>&lt;tr&gt;&lt;td&gt;Skip Null Values?&lt;/td&gt;&lt;td class='slds-truncate'&gt;pushtopics__SkipNullValues__c&lt;/td&gt;&lt;td&gt;N&lt;/td&gt;&lt;td&gt;Default is "false". If checked and the calculated value is null, the target field will not be updated.&lt;/td&gt;&lt;/tr&gt;</v>
      </c>
      <c r="G35" t="str">
        <f>IF(LEFT(F35,1)="""",MID(F35, 1, LEN(F35) - 2),F35)</f>
        <v>&lt;tr&gt;&lt;td&gt;Skip Null Values?&lt;/td&gt;&lt;td class='slds-truncate'&gt;pushtopics__SkipNullValues__c&lt;/td&gt;&lt;td&gt;N&lt;/td&gt;&lt;td&gt;Default is "false". If checked and the calculated value is null, the target field will not be updated.&lt;/td&gt;&lt;/tr&gt;</v>
      </c>
    </row>
    <row r="36" spans="1:7" ht="33" thickBot="1" x14ac:dyDescent="0.25">
      <c r="A36" s="50" t="s">
        <v>637</v>
      </c>
      <c r="B36" s="4" t="s">
        <v>636</v>
      </c>
      <c r="C36" s="4" t="s">
        <v>42</v>
      </c>
      <c r="D36" s="4" t="s">
        <v>638</v>
      </c>
      <c r="F36" t="str">
        <f t="shared" si="0"/>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c r="G36" t="str">
        <f>IF(LEFT(F36,1)="""",MID(F36, 1, LEN(F36) - 2),F36)</f>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row>
    <row r="37" spans="1:7" ht="17" thickBot="1" x14ac:dyDescent="0.25">
      <c r="A37" s="3" t="s">
        <v>39</v>
      </c>
      <c r="B37" s="4" t="s">
        <v>361</v>
      </c>
      <c r="C37" s="4" t="s">
        <v>42</v>
      </c>
      <c r="D37" s="4" t="s">
        <v>362</v>
      </c>
      <c r="F37" t="str">
        <f t="shared" si="0"/>
        <v>&lt;tr&gt;&lt;td&gt;Source Connection Name&lt;/td&gt;&lt;td class='slds-truncate'&gt;pushtopics__SourceConnectionName__c&lt;/td&gt;&lt;td&gt;N&lt;/td&gt;&lt;td&gt;Formula field that shows the name of the source connection&lt;/td&gt;&lt;/tr&gt;</v>
      </c>
      <c r="G37" t="str">
        <f>IF(LEFT(F37,1)="""",MID(F37, 1, LEN(F37) - 2),F37)</f>
        <v>&lt;tr&gt;&lt;td&gt;Source Connection Name&lt;/td&gt;&lt;td class='slds-truncate'&gt;pushtopics__SourceConnectionName__c&lt;/td&gt;&lt;td&gt;N&lt;/td&gt;&lt;td&gt;Formula field that shows the name of the source connection&lt;/td&gt;&lt;/tr&gt;</v>
      </c>
    </row>
    <row r="38" spans="1:7" ht="17" thickBot="1" x14ac:dyDescent="0.25">
      <c r="A38" s="3" t="s">
        <v>364</v>
      </c>
      <c r="B38" s="4" t="s">
        <v>363</v>
      </c>
      <c r="C38" s="4" t="s">
        <v>42</v>
      </c>
      <c r="D38" s="4" t="s">
        <v>365</v>
      </c>
      <c r="F38" t="str">
        <f t="shared" si="0"/>
        <v>&lt;tr&gt;&lt;td&gt;Source Object Name&lt;/td&gt;&lt;td class='slds-truncate'&gt;pushtopics__SourceObjectName__c&lt;/td&gt;&lt;td&gt;N&lt;/td&gt;&lt;td&gt;The Source Object's API name, where the source data will be retrieved from.&lt;/td&gt;&lt;/tr&gt;</v>
      </c>
      <c r="G38" t="str">
        <f t="shared" si="2"/>
        <v>&lt;tr&gt;&lt;td&gt;Source Object Name&lt;/td&gt;&lt;td class='slds-truncate'&gt;pushtopics__SourceObjectName__c&lt;/td&gt;&lt;td&gt;N&lt;/td&gt;&lt;td&gt;The Source Object's API name, where the source data will be retrieved from.&lt;/td&gt;&lt;/tr&gt;</v>
      </c>
    </row>
    <row r="39" spans="1:7" ht="17" thickBot="1" x14ac:dyDescent="0.25">
      <c r="A39" s="50" t="s">
        <v>640</v>
      </c>
      <c r="B39" s="4" t="s">
        <v>639</v>
      </c>
      <c r="C39" s="4" t="s">
        <v>42</v>
      </c>
      <c r="D39" s="4" t="s">
        <v>641</v>
      </c>
      <c r="F39" t="str">
        <f t="shared" si="0"/>
        <v>&lt;tr&gt;&lt;td&gt;Stop Execution When A Batch Fails?&lt;/td&gt;&lt;td class='slds-truncate'&gt;pushtopics__StopExecutionWhenABatchFails__c&lt;/td&gt;&lt;td&gt;N&lt;/td&gt;&lt;td&gt;Default false. If checked, execution will be stopped if there is a batch failed.&lt;/td&gt;&lt;/tr&gt;</v>
      </c>
      <c r="G39" t="str">
        <f t="shared" si="2"/>
        <v>&lt;tr&gt;&lt;td&gt;Stop Execution When A Batch Fails?&lt;/td&gt;&lt;td class='slds-truncate'&gt;pushtopics__StopExecutionWhenABatchFails__c&lt;/td&gt;&lt;td&gt;N&lt;/td&gt;&lt;td&gt;Default false. If checked, execution will be stopped if there is a batch failed.&lt;/td&gt;&lt;/tr&gt;</v>
      </c>
    </row>
    <row r="40" spans="1:7" ht="35" thickBot="1" x14ac:dyDescent="0.25">
      <c r="A40" s="3" t="s">
        <v>37</v>
      </c>
      <c r="B40" s="4" t="s">
        <v>366</v>
      </c>
      <c r="C40" s="4" t="s">
        <v>42</v>
      </c>
      <c r="D40" s="5" t="s">
        <v>432</v>
      </c>
      <c r="F40" t="str">
        <f t="shared" si="0"/>
        <v>&lt;tr&gt;&lt;td&gt;Success Message&lt;/td&gt;&lt;td class='slds-truncate'&gt;pushtopics__SuccessMessage__c&lt;/td&gt;&lt;td&gt;N&lt;/td&gt;&lt;td&gt;If defined, the message will be shown in the notification when the Execution succeeds. If undefined, a system default message will be displayed.&lt;/td&gt;&lt;/tr&gt;</v>
      </c>
      <c r="G40" t="str">
        <f>IF(LEFT(F40,1)="""",MID(F40, 1, LEN(F40) - 2),F40)</f>
        <v>&lt;tr&gt;&lt;td&gt;Success Message&lt;/td&gt;&lt;td class='slds-truncate'&gt;pushtopics__SuccessMessage__c&lt;/td&gt;&lt;td&gt;N&lt;/td&gt;&lt;td&gt;If defined, the message will be shown in the notification when the Execution succeeds. If undefined, a system default message will be displayed.&lt;/td&gt;&lt;/tr&gt;</v>
      </c>
    </row>
    <row r="41" spans="1:7" ht="17" thickBot="1" x14ac:dyDescent="0.25">
      <c r="A41" s="7" t="s">
        <v>40</v>
      </c>
      <c r="B41" s="52" t="s">
        <v>367</v>
      </c>
      <c r="C41" s="4" t="s">
        <v>42</v>
      </c>
      <c r="D41" s="4" t="s">
        <v>41</v>
      </c>
      <c r="F41" t="str">
        <f t="shared" si="0"/>
        <v>&lt;tr&gt;&lt;td&gt;Target Connection Name&lt;/td&gt;&lt;td class='slds-truncate'&gt;pushtopics__TargetConnectionName__c&lt;/td&gt;&lt;td&gt;N&lt;/td&gt;&lt;td&gt;A formula field that shows the name of the target connection&lt;/td&gt;&lt;/tr&gt;</v>
      </c>
      <c r="G41" t="str">
        <f>IF(LEFT(F41,1)="""",MID(F41, 1, LEN(F41) - 2),F41)</f>
        <v>&lt;tr&gt;&lt;td&gt;Target Connection Name&lt;/td&gt;&lt;td class='slds-truncate'&gt;pushtopics__TargetConnectionName__c&lt;/td&gt;&lt;td&gt;N&lt;/td&gt;&lt;td&gt;A formula field that shows the name of the target connection&lt;/td&gt;&lt;/tr&gt;</v>
      </c>
    </row>
    <row r="42" spans="1:7" ht="65" thickBot="1" x14ac:dyDescent="0.25">
      <c r="A42" s="3" t="s">
        <v>28</v>
      </c>
      <c r="B42" s="4" t="s">
        <v>368</v>
      </c>
      <c r="C42" s="4" t="s">
        <v>24</v>
      </c>
      <c r="D42" s="4" t="s">
        <v>537</v>
      </c>
      <c r="F42" t="str">
        <f t="shared" si="0"/>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c r="G42" t="str">
        <f>IF(LEFT(F42,1)="""",MID(F42, 1, LEN(F42) - 2),F42)</f>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row>
    <row r="43" spans="1:7" ht="17" thickBot="1" x14ac:dyDescent="0.25">
      <c r="A43" s="3" t="s">
        <v>27</v>
      </c>
      <c r="B43" s="4" t="s">
        <v>369</v>
      </c>
      <c r="C43" s="4" t="s">
        <v>24</v>
      </c>
      <c r="D43" s="4" t="s">
        <v>370</v>
      </c>
      <c r="F43" t="str">
        <f t="shared" si="0"/>
        <v>&lt;tr&gt;&lt;td&gt;Target Object Name&lt;/td&gt;&lt;td class='slds-truncate'&gt;pushtopics__TargetObjectName__c&lt;/td&gt;&lt;td&gt;Y&lt;/td&gt;&lt;td&gt;The Object's API name in the Target where the data will be synced to.&lt;/td&gt;&lt;/tr&gt;</v>
      </c>
      <c r="G43" t="str">
        <f t="shared" si="2"/>
        <v>&lt;tr&gt;&lt;td&gt;Target Object Name&lt;/td&gt;&lt;td class='slds-truncate'&gt;pushtopics__TargetObjectName__c&lt;/td&gt;&lt;td&gt;Y&lt;/td&gt;&lt;td&gt;The Object's API name in the Target where the data will be synced to.&lt;/td&gt;&lt;/tr&gt;</v>
      </c>
    </row>
    <row r="44" spans="1:7" ht="17" thickBot="1" x14ac:dyDescent="0.25">
      <c r="A44" s="3" t="s">
        <v>33</v>
      </c>
      <c r="B44" s="4" t="s">
        <v>371</v>
      </c>
      <c r="C44" s="4" t="s">
        <v>42</v>
      </c>
      <c r="D44" s="4" t="s">
        <v>34</v>
      </c>
      <c r="F44" t="str">
        <f t="shared" si="0"/>
        <v>&lt;tr&gt;&lt;td&gt;Use Default Assignment Rule?&lt;/td&gt;&lt;td class='slds-truncate'&gt;pushtopics__UseDefaultAssignmentRule__c&lt;/td&gt;&lt;td&gt;N&lt;/td&gt;&lt;td&gt;Default "false". If checked, the default assignment rule in the Target will be used.&lt;/td&gt;&lt;/tr&gt;</v>
      </c>
      <c r="G44" t="str">
        <f t="shared" si="2"/>
        <v>&lt;tr&gt;&lt;td&gt;Use Default Assignment Rule?&lt;/td&gt;&lt;td class='slds-truncate'&gt;pushtopics__UseDefaultAssignmentRule__c&lt;/td&gt;&lt;td&gt;N&lt;/td&gt;&lt;td&gt;Default "false". If checked, the default assignment rule in the Target will be used.&lt;/td&gt;&lt;/tr&gt;</v>
      </c>
    </row>
    <row r="46" spans="1:7" x14ac:dyDescent="0.2">
      <c r="F46" t="str">
        <f>"&lt;/tbody&gt;&lt;/table&gt;&lt;/div&gt;&lt;div class='v-space'&gt;&lt;/div&gt;"</f>
        <v>&lt;/tbody&gt;&lt;/table&gt;&lt;/div&gt;&lt;div class='v-space'&gt;&lt;/div&gt;</v>
      </c>
    </row>
    <row r="48" spans="1:7" x14ac:dyDescent="0.2">
      <c r="A48" t="s">
        <v>298</v>
      </c>
    </row>
    <row r="49" spans="1:2" ht="153" x14ac:dyDescent="0.2">
      <c r="A49" s="10" t="s">
        <v>633</v>
      </c>
      <c r="B4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abSelected="1"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399</v>
      </c>
      <c r="E2" t="str">
        <f>"&lt;h1 id='title'&gt;" &amp; A2 &amp; "&lt;/h1&gt;"</f>
        <v>&lt;h1 id='title'&gt;Execution&lt;/h1&gt;</v>
      </c>
    </row>
    <row r="4" spans="1:5" ht="51" x14ac:dyDescent="0.2">
      <c r="A4" s="10" t="s">
        <v>692</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424</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7" t="s">
        <v>721</v>
      </c>
      <c r="B7" s="67"/>
      <c r="C7" s="67"/>
      <c r="E7" t="str">
        <f>"&lt;div class='v-space'&gt;&lt;/div&gt;&lt;div&gt;&lt;h2&gt;" &amp; A7 &amp; "&lt;/h2&gt;"</f>
        <v>&lt;div class='v-space'&gt;&lt;/div&gt;&lt;div&gt;&lt;h2&gt;Summary&lt;/h2&gt;</v>
      </c>
    </row>
    <row r="8" spans="1:5" ht="17" thickBot="1" x14ac:dyDescent="0.25">
      <c r="A8" s="45" t="s">
        <v>21</v>
      </c>
      <c r="B8" s="56" t="s">
        <v>326</v>
      </c>
      <c r="C8" s="46" t="s">
        <v>23</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46</v>
      </c>
      <c r="B9" s="2" t="s">
        <v>408</v>
      </c>
      <c r="C9" s="2" t="s">
        <v>696</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47</v>
      </c>
      <c r="B10" s="4" t="s">
        <v>407</v>
      </c>
      <c r="C10" s="4" t="s">
        <v>697</v>
      </c>
      <c r="E10" t="str">
        <f t="shared" si="0"/>
        <v>&lt;tr&gt;&lt;td&gt;End Time&lt;/td&gt;&lt;td class='slds-truncate'&gt;pushtopics__EndTime__c&lt;/td&gt;&lt;td&gt;The time when the Execution ends&lt;/td&gt;&lt;/tr&gt;</v>
      </c>
    </row>
    <row r="11" spans="1:5" ht="17" thickBot="1" x14ac:dyDescent="0.25">
      <c r="A11" s="3" t="s">
        <v>48</v>
      </c>
      <c r="B11" s="4" t="s">
        <v>409</v>
      </c>
      <c r="C11" s="4" t="s">
        <v>49</v>
      </c>
      <c r="E11" t="str">
        <f t="shared" si="0"/>
        <v>&lt;tr&gt;&lt;td&gt;Completed?&lt;/td&gt;&lt;td class='slds-truncate'&gt;pushtopics__Completed__c&lt;/td&gt;&lt;td&gt;Indicates whether the Execution was completed or not.&lt;/td&gt;&lt;/tr&gt;</v>
      </c>
    </row>
    <row r="12" spans="1:5" ht="17" thickBot="1" x14ac:dyDescent="0.25">
      <c r="A12" s="3" t="s">
        <v>50</v>
      </c>
      <c r="B12" s="4" t="s">
        <v>410</v>
      </c>
      <c r="C12" s="4" t="s">
        <v>51</v>
      </c>
      <c r="E12" t="str">
        <f t="shared" si="0"/>
        <v>&lt;tr&gt;&lt;td&gt;Stopped?&lt;/td&gt;&lt;td class='slds-truncate'&gt;pushtopics__Stopped__c&lt;/td&gt;&lt;td&gt;Indicates whether the Execution was stopped or not.&lt;/td&gt;&lt;/tr&gt;</v>
      </c>
    </row>
    <row r="13" spans="1:5" ht="17" thickBot="1" x14ac:dyDescent="0.25">
      <c r="A13" s="3" t="s">
        <v>52</v>
      </c>
      <c r="B13" s="4" t="s">
        <v>411</v>
      </c>
      <c r="C13" s="4" t="s">
        <v>53</v>
      </c>
      <c r="E13" t="str">
        <f t="shared" si="0"/>
        <v>&lt;tr&gt;&lt;td&gt;Succeeded?&lt;/td&gt;&lt;td class='slds-truncate'&gt;pushtopics__Succeeded__c&lt;/td&gt;&lt;td&gt;Indicates whether the Execution was successful or not.&lt;/td&gt;&lt;/tr&gt;</v>
      </c>
    </row>
    <row r="14" spans="1:5" ht="17" thickBot="1" x14ac:dyDescent="0.25">
      <c r="A14" s="3" t="s">
        <v>54</v>
      </c>
      <c r="B14" s="4" t="s">
        <v>412</v>
      </c>
      <c r="C14" s="4" t="s">
        <v>55</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413</v>
      </c>
      <c r="B15" s="4" t="s">
        <v>414</v>
      </c>
      <c r="C15" s="4" t="s">
        <v>465</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56</v>
      </c>
      <c r="B16" s="2" t="s">
        <v>415</v>
      </c>
      <c r="C16" s="2" t="s">
        <v>463</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57</v>
      </c>
      <c r="B17" s="4" t="s">
        <v>411</v>
      </c>
      <c r="C17" s="4" t="s">
        <v>466</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58</v>
      </c>
      <c r="B18" s="4" t="s">
        <v>416</v>
      </c>
      <c r="C18" s="4" t="s">
        <v>464</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65</v>
      </c>
      <c r="B19" s="4" t="s">
        <v>417</v>
      </c>
      <c r="C19" s="4" t="s">
        <v>425</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8" t="s">
        <v>720</v>
      </c>
      <c r="B22" s="69"/>
      <c r="C22" s="70"/>
      <c r="E22" t="str">
        <f>"&lt;div class='v-space'&gt;&lt;/div&gt;&lt;div&gt;&lt;h2&gt;" &amp; A22 &amp; "&lt;/h2&gt;"</f>
        <v>&lt;div class='v-space'&gt;&lt;/div&gt;&lt;div&gt;&lt;h2&gt;Information &amp; Settings&lt;/h2&gt;</v>
      </c>
    </row>
    <row r="23" spans="1:6" ht="17" thickBot="1" x14ac:dyDescent="0.25">
      <c r="A23" s="45" t="s">
        <v>21</v>
      </c>
      <c r="B23" s="56" t="s">
        <v>326</v>
      </c>
      <c r="C23" s="46" t="s">
        <v>23</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402</v>
      </c>
      <c r="B24" s="4" t="s">
        <v>21</v>
      </c>
      <c r="C24" s="4" t="s">
        <v>698</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625</v>
      </c>
      <c r="B25" s="54" t="s">
        <v>648</v>
      </c>
      <c r="C25" s="4" t="s">
        <v>691</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25</v>
      </c>
      <c r="B26" s="4" t="s">
        <v>338</v>
      </c>
      <c r="C26" s="4" t="s">
        <v>43</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v>
      </c>
      <c r="B27" s="4" t="s">
        <v>403</v>
      </c>
      <c r="C27" s="4" t="s">
        <v>44</v>
      </c>
      <c r="E27" t="str">
        <f t="shared" si="2"/>
        <v>&lt;tr&gt;&lt;td&gt;Job Execution&lt;/td&gt;&lt;td class='slds-truncate'&gt;pushtopics__JobExecution__c&lt;/td&gt;&lt;td&gt;A lookup field references to the Job Execution if it was kicked off from a Job.&lt;/td&gt;&lt;/tr&gt;</v>
      </c>
      <c r="F27" t="str">
        <f t="shared" si="1"/>
        <v>&lt;tr&gt;&lt;td&gt;Job Execution&lt;/td&gt;&lt;td class='slds-truncate'&gt;pushtopics__JobExecution__c&lt;/td&gt;&lt;td&gt;A lookup field references to the Job Execution if it was kicked off from a Job.&lt;/td&gt;&lt;/tr&gt;</v>
      </c>
    </row>
    <row r="28" spans="1:6" ht="17" thickBot="1" x14ac:dyDescent="0.25">
      <c r="A28" s="3" t="s">
        <v>356</v>
      </c>
      <c r="B28" s="4" t="s">
        <v>355</v>
      </c>
      <c r="C28" s="4" t="s">
        <v>693</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404</v>
      </c>
      <c r="B29" s="4" t="s">
        <v>405</v>
      </c>
      <c r="C29" s="4" t="s">
        <v>695</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29</v>
      </c>
      <c r="B30" s="4" t="s">
        <v>350</v>
      </c>
      <c r="C30" s="4" t="s">
        <v>694</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30</v>
      </c>
      <c r="B31" s="4" t="s">
        <v>341</v>
      </c>
      <c r="C31" s="4" t="s">
        <v>694</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406</v>
      </c>
      <c r="B32" s="4" t="s">
        <v>357</v>
      </c>
      <c r="C32" s="4" t="s">
        <v>694</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336</v>
      </c>
      <c r="B33" s="4" t="s">
        <v>339</v>
      </c>
      <c r="C33" s="4" t="s">
        <v>694</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31</v>
      </c>
      <c r="B34" s="4" t="s">
        <v>340</v>
      </c>
      <c r="C34" s="4" t="s">
        <v>694</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32</v>
      </c>
      <c r="B35" s="4" t="s">
        <v>347</v>
      </c>
      <c r="C35" s="4" t="s">
        <v>694</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634</v>
      </c>
      <c r="B36" s="4" t="s">
        <v>635</v>
      </c>
      <c r="C36" s="4" t="s">
        <v>694</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50" t="s">
        <v>637</v>
      </c>
      <c r="B37" s="4" t="s">
        <v>636</v>
      </c>
      <c r="C37" s="4" t="s">
        <v>694</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50" t="s">
        <v>640</v>
      </c>
      <c r="B38" s="4" t="s">
        <v>639</v>
      </c>
      <c r="C38" s="4" t="s">
        <v>694</v>
      </c>
      <c r="D38" s="64"/>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33</v>
      </c>
      <c r="B39" s="4" t="s">
        <v>371</v>
      </c>
      <c r="C39" s="4" t="s">
        <v>694</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35</v>
      </c>
      <c r="B40" s="4" t="s">
        <v>342</v>
      </c>
      <c r="C40" s="4" t="s">
        <v>694</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9" t="s">
        <v>718</v>
      </c>
      <c r="B41" s="60" t="s">
        <v>717</v>
      </c>
      <c r="C41" s="4" t="s">
        <v>694</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45</v>
      </c>
      <c r="B42" s="50" t="s">
        <v>344</v>
      </c>
      <c r="C42" s="4" t="s">
        <v>694</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7" t="s">
        <v>722</v>
      </c>
      <c r="B45" s="67"/>
      <c r="C45" s="67"/>
      <c r="E45" t="str">
        <f>"&lt;div class='v-space'&gt;&lt;/div&gt;&lt;div&gt;&lt;h2&gt;" &amp; A45 &amp; "&lt;/h2&gt;"</f>
        <v>&lt;div class='v-space'&gt;&lt;/div&gt;&lt;div&gt;&lt;h2&gt;Execution Log (When Batchable = FALSE)&lt;/h2&gt;</v>
      </c>
    </row>
    <row r="46" spans="1:6" ht="17" thickBot="1" x14ac:dyDescent="0.25">
      <c r="A46" s="45" t="s">
        <v>21</v>
      </c>
      <c r="B46" s="56" t="s">
        <v>326</v>
      </c>
      <c r="C46" s="46" t="s">
        <v>23</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59</v>
      </c>
      <c r="B47" s="2" t="s">
        <v>355</v>
      </c>
      <c r="C47" s="2" t="s">
        <v>60</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418</v>
      </c>
      <c r="B48" s="4" t="s">
        <v>419</v>
      </c>
      <c r="C48" s="4" t="s">
        <v>423</v>
      </c>
      <c r="E48" t="str">
        <f t="shared" si="3"/>
        <v>&lt;tr&gt;&lt;td&gt;Retrieved Data/Ids&lt;/td&gt;&lt;td class='slds-truncate'&gt;pushtopics__RetrievedDataOrIds__c&lt;/td&gt;&lt;td&gt;The retrieved source data or IDs in JSON format.&lt;/td&gt;&lt;/tr&gt;</v>
      </c>
    </row>
    <row r="49" spans="1:5" ht="33" thickBot="1" x14ac:dyDescent="0.25">
      <c r="A49" s="3" t="s">
        <v>61</v>
      </c>
      <c r="B49" s="4" t="s">
        <v>420</v>
      </c>
      <c r="C49" s="4" t="s">
        <v>62</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63</v>
      </c>
      <c r="B50" s="4" t="s">
        <v>421</v>
      </c>
      <c r="C50" s="4" t="s">
        <v>64</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66</v>
      </c>
      <c r="B51" s="6" t="s">
        <v>422</v>
      </c>
      <c r="C51" s="6" t="s">
        <v>699</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297</v>
      </c>
      <c r="F3" t="str">
        <f>"&lt;h2 id='title'&gt;" &amp; A3 &amp; "&lt;/h2&gt;"</f>
        <v>&lt;h2 id='title'&gt;Fields&lt;/h2&gt;</v>
      </c>
    </row>
    <row r="5" spans="1:6" x14ac:dyDescent="0.2">
      <c r="F5" t="str">
        <f>"&lt;div class='v-space'&gt;&lt;/div&gt;&lt;div&gt;"</f>
        <v>&lt;div class='v-space'&gt;&lt;/div&gt;&lt;div&gt;</v>
      </c>
    </row>
    <row r="6" spans="1:6" x14ac:dyDescent="0.2">
      <c r="A6" s="53" t="s">
        <v>21</v>
      </c>
      <c r="B6" s="53" t="s">
        <v>326</v>
      </c>
      <c r="C6" s="53" t="s">
        <v>22</v>
      </c>
      <c r="D6" s="53" t="s">
        <v>23</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53" t="s">
        <v>373</v>
      </c>
      <c r="B7" s="53" t="s">
        <v>372</v>
      </c>
      <c r="C7" s="53" t="s">
        <v>42</v>
      </c>
      <c r="D7" s="53" t="s">
        <v>499</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53" t="s">
        <v>375</v>
      </c>
      <c r="B8" s="53" t="s">
        <v>374</v>
      </c>
      <c r="C8" s="53" t="s">
        <v>42</v>
      </c>
      <c r="D8" s="53" t="s">
        <v>492</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53" t="s">
        <v>377</v>
      </c>
      <c r="B9" s="53" t="s">
        <v>376</v>
      </c>
      <c r="C9" s="53" t="s">
        <v>42</v>
      </c>
      <c r="D9" s="53" t="s">
        <v>493</v>
      </c>
      <c r="F9" t="str">
        <f t="shared" si="0"/>
        <v>&lt;tr&gt;&lt;td&gt;External Id Field List&lt;/td&gt;&lt;td class='slds-truncate'&gt;pushtopics__ExternalIdFieldList__c&lt;/td&gt;&lt;td&gt;N&lt;/td&gt;&lt;td&gt;The available External Id Fields of the "Reference To" object.&lt;/td&gt;&lt;/tr&gt;</v>
      </c>
    </row>
    <row r="10" spans="1:6" x14ac:dyDescent="0.2">
      <c r="A10" s="53" t="s">
        <v>378</v>
      </c>
      <c r="B10" s="53" t="s">
        <v>308</v>
      </c>
      <c r="C10" s="53" t="s">
        <v>24</v>
      </c>
      <c r="D10" s="53" t="s">
        <v>485</v>
      </c>
      <c r="F10" t="str">
        <f t="shared" si="0"/>
        <v>&lt;tr&gt;&lt;td&gt;Field Mapping API Name&lt;/td&gt;&lt;td class='slds-truncate'&gt;pushtopics__ApiName__c&lt;/td&gt;&lt;td&gt;Y&lt;/td&gt;&lt;td&gt;The unique API name of the Field Mapping record.&lt;/td&gt;&lt;/tr&gt;</v>
      </c>
    </row>
    <row r="11" spans="1:6" x14ac:dyDescent="0.2">
      <c r="A11" s="53" t="s">
        <v>380</v>
      </c>
      <c r="B11" s="53" t="s">
        <v>379</v>
      </c>
      <c r="C11" s="53" t="s">
        <v>42</v>
      </c>
      <c r="D11" s="53" t="s">
        <v>486</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53" t="s">
        <v>646</v>
      </c>
      <c r="B12" s="53" t="s">
        <v>645</v>
      </c>
      <c r="C12" s="53" t="s">
        <v>42</v>
      </c>
      <c r="D12" s="53" t="s">
        <v>647</v>
      </c>
      <c r="F12" t="str">
        <f t="shared" si="0"/>
        <v>&lt;tr&gt;&lt;td&gt;Length&lt;/td&gt;&lt;td class='slds-truncate'&gt;pushtopics__Length__c&lt;/td&gt;&lt;td&gt;N&lt;/td&gt;&lt;td&gt;Max length of the target field.&lt;/td&gt;&lt;/tr&gt;</v>
      </c>
    </row>
    <row r="13" spans="1:6" ht="17" x14ac:dyDescent="0.2">
      <c r="A13" s="55" t="s">
        <v>3</v>
      </c>
      <c r="B13" s="55" t="s">
        <v>381</v>
      </c>
      <c r="C13" s="55" t="s">
        <v>24</v>
      </c>
      <c r="D13" s="24" t="s">
        <v>487</v>
      </c>
      <c r="F13" t="str">
        <f t="shared" si="0"/>
        <v>&lt;tr&gt;&lt;td&gt;Mapping&lt;/td&gt;&lt;td class='slds-truncate'&gt;pushtopics__Mapping__c&lt;/td&gt;&lt;td&gt;Y&lt;/td&gt;&lt;td&gt;The transformation logic to generate the target field's value.&lt;/td&gt;&lt;/tr&gt;</v>
      </c>
    </row>
    <row r="14" spans="1:6" ht="17" x14ac:dyDescent="0.2">
      <c r="A14" s="23" t="s">
        <v>383</v>
      </c>
      <c r="B14" s="55" t="s">
        <v>382</v>
      </c>
      <c r="C14" s="55" t="s">
        <v>42</v>
      </c>
      <c r="D14" s="24" t="s">
        <v>488</v>
      </c>
      <c r="F14" t="str">
        <f t="shared" si="0"/>
        <v>&lt;tr&gt;&lt;td&gt;Nillable&lt;/td&gt;&lt;td class='slds-truncate'&gt;pushtopics__Nillable__c&lt;/td&gt;&lt;td&gt;N&lt;/td&gt;&lt;td&gt;Indicate whether this target field can be set to null.&lt;/td&gt;&lt;/tr&gt;</v>
      </c>
    </row>
    <row r="15" spans="1:6" ht="17" x14ac:dyDescent="0.2">
      <c r="A15" s="23" t="s">
        <v>385</v>
      </c>
      <c r="B15" s="55" t="s">
        <v>384</v>
      </c>
      <c r="C15" s="55" t="s">
        <v>24</v>
      </c>
      <c r="D15" s="24" t="s">
        <v>489</v>
      </c>
      <c r="F15" t="str">
        <f t="shared" si="0"/>
        <v>&lt;tr&gt;&lt;td&gt;Object Mapping&lt;/td&gt;&lt;td class='slds-truncate'&gt;pushtopics__ObjectMapping__c&lt;/td&gt;&lt;td&gt;Y&lt;/td&gt;&lt;td&gt;Master-Detail relationship with the Mapping object.&lt;/td&gt;&lt;/tr&gt;</v>
      </c>
    </row>
    <row r="16" spans="1:6" ht="68" x14ac:dyDescent="0.2">
      <c r="A16" s="24" t="s">
        <v>387</v>
      </c>
      <c r="B16" s="24" t="s">
        <v>386</v>
      </c>
      <c r="C16" s="55" t="s">
        <v>42</v>
      </c>
      <c r="D16" s="24" t="s">
        <v>490</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389</v>
      </c>
      <c r="B17" s="55" t="s">
        <v>388</v>
      </c>
      <c r="C17" s="55" t="s">
        <v>42</v>
      </c>
      <c r="D17" s="24" t="s">
        <v>491</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391</v>
      </c>
      <c r="B18" s="55" t="s">
        <v>390</v>
      </c>
      <c r="C18" s="55" t="s">
        <v>42</v>
      </c>
      <c r="D18" s="24" t="s">
        <v>494</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393</v>
      </c>
      <c r="B19" s="55" t="s">
        <v>392</v>
      </c>
      <c r="C19" s="55" t="s">
        <v>42</v>
      </c>
      <c r="D19" s="24" t="s">
        <v>495</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394</v>
      </c>
      <c r="B20" s="55" t="s">
        <v>21</v>
      </c>
      <c r="C20" s="55" t="s">
        <v>24</v>
      </c>
      <c r="D20" s="24" t="s">
        <v>496</v>
      </c>
      <c r="F20" t="str">
        <f t="shared" si="0"/>
        <v>&lt;tr&gt;&lt;td&gt;Target Field Name&lt;/td&gt;&lt;td class='slds-truncate'&gt;Name&lt;/td&gt;&lt;td&gt;Y&lt;/td&gt;&lt;td&gt;The target field name.&lt;/td&gt;&lt;/tr&gt;</v>
      </c>
    </row>
    <row r="21" spans="1:6" ht="17" x14ac:dyDescent="0.2">
      <c r="A21" s="23" t="s">
        <v>396</v>
      </c>
      <c r="B21" s="55" t="s">
        <v>395</v>
      </c>
      <c r="C21" s="55" t="s">
        <v>42</v>
      </c>
      <c r="D21" s="24" t="s">
        <v>497</v>
      </c>
      <c r="F21" t="str">
        <f t="shared" si="0"/>
        <v>&lt;tr&gt;&lt;td&gt;Type&lt;/td&gt;&lt;td class='slds-truncate'&gt;pushtopics__Type__c&lt;/td&gt;&lt;td&gt;N&lt;/td&gt;&lt;td&gt;The type of the target field.&lt;/td&gt;&lt;/tr&gt;</v>
      </c>
    </row>
    <row r="22" spans="1:6" ht="17" x14ac:dyDescent="0.2">
      <c r="A22" s="23" t="s">
        <v>398</v>
      </c>
      <c r="B22" s="55" t="s">
        <v>397</v>
      </c>
      <c r="C22" s="55" t="s">
        <v>42</v>
      </c>
      <c r="D22" s="24" t="s">
        <v>498</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7" t="s">
        <v>67</v>
      </c>
      <c r="B2" s="67"/>
      <c r="C2" s="67"/>
      <c r="E2" t="str">
        <f>"&lt;div class='v-space'&gt;&lt;/div&gt;&lt;div&gt;&lt;h2&gt;" &amp; A2 &amp; "&lt;/h2&gt;"</f>
        <v>&lt;div class='v-space'&gt;&lt;/div&gt;&lt;div&gt;&lt;h2&gt;Details&lt;/h2&gt;</v>
      </c>
    </row>
    <row r="4" spans="1:5" ht="17" thickBot="1" x14ac:dyDescent="0.25">
      <c r="A4" s="45" t="s">
        <v>21</v>
      </c>
      <c r="B4" s="56" t="s">
        <v>326</v>
      </c>
      <c r="C4" s="46" t="s">
        <v>23</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441</v>
      </c>
      <c r="B5" s="56" t="s">
        <v>21</v>
      </c>
      <c r="C5" s="46" t="s">
        <v>442</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399</v>
      </c>
      <c r="B6" s="56" t="s">
        <v>443</v>
      </c>
      <c r="C6" s="46" t="s">
        <v>444</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445</v>
      </c>
      <c r="B7" s="56" t="s">
        <v>446</v>
      </c>
      <c r="C7" s="46" t="s">
        <v>447</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25</v>
      </c>
      <c r="B8" s="56" t="s">
        <v>338</v>
      </c>
      <c r="C8" s="46" t="s">
        <v>448</v>
      </c>
      <c r="E8" t="str">
        <f t="shared" si="0"/>
        <v>&lt;tr&gt;&lt;td&gt;Action&lt;/td&gt;&lt;td class='slds-truncate'&gt;pushtopics__Action__c&lt;/td&gt;&lt;td&gt;Formula field, equals to the Action field  on the Execution.&lt;/td&gt;&lt;/tr&gt;</v>
      </c>
    </row>
    <row r="9" spans="1:5" ht="17" thickBot="1" x14ac:dyDescent="0.25">
      <c r="A9" s="1" t="s">
        <v>46</v>
      </c>
      <c r="B9" s="2" t="s">
        <v>408</v>
      </c>
      <c r="C9" s="2" t="s">
        <v>461</v>
      </c>
      <c r="E9" t="str">
        <f t="shared" si="0"/>
        <v>&lt;tr&gt;&lt;td&gt;Start Time&lt;/td&gt;&lt;td class='slds-truncate'&gt;pushtopics__StartTime__c&lt;/td&gt;&lt;td&gt;The time an Execution started&lt;/td&gt;&lt;/tr&gt;</v>
      </c>
    </row>
    <row r="10" spans="1:5" ht="17" thickBot="1" x14ac:dyDescent="0.25">
      <c r="A10" s="3" t="s">
        <v>47</v>
      </c>
      <c r="B10" s="4" t="s">
        <v>407</v>
      </c>
      <c r="C10" s="4" t="s">
        <v>462</v>
      </c>
      <c r="E10" t="str">
        <f t="shared" si="0"/>
        <v>&lt;tr&gt;&lt;td&gt;End Time&lt;/td&gt;&lt;td class='slds-truncate'&gt;pushtopics__EndTime__c&lt;/td&gt;&lt;td&gt;The time an Execution ended&lt;/td&gt;&lt;/tr&gt;</v>
      </c>
    </row>
    <row r="11" spans="1:5" ht="17" thickBot="1" x14ac:dyDescent="0.25">
      <c r="A11" s="3" t="s">
        <v>52</v>
      </c>
      <c r="B11" s="4" t="s">
        <v>411</v>
      </c>
      <c r="C11" s="4" t="s">
        <v>449</v>
      </c>
      <c r="E11" t="str">
        <f t="shared" si="0"/>
        <v>&lt;tr&gt;&lt;td&gt;Succeeded?&lt;/td&gt;&lt;td class='slds-truncate'&gt;pushtopics__Succeeded__c&lt;/td&gt;&lt;td&gt;Indicates whether the Batch Execution was succeeded or not.&lt;/td&gt;&lt;/tr&gt;</v>
      </c>
    </row>
    <row r="12" spans="1:5" ht="17" thickBot="1" x14ac:dyDescent="0.25">
      <c r="A12" s="3" t="s">
        <v>450</v>
      </c>
      <c r="B12" s="4" t="s">
        <v>451</v>
      </c>
      <c r="C12" s="4" t="s">
        <v>452</v>
      </c>
      <c r="E12" t="str">
        <f t="shared" si="0"/>
        <v>&lt;tr&gt;&lt;td&gt;Retrieved Count&lt;/td&gt;&lt;td class='slds-truncate'&gt;pushtopics__RetrievedCount__c&lt;/td&gt;&lt;td&gt;The records count retrieved from the source for the current batch.&lt;/td&gt;&lt;/tr&gt;</v>
      </c>
    </row>
    <row r="13" spans="1:5" ht="33" thickBot="1" x14ac:dyDescent="0.25">
      <c r="A13" s="3" t="s">
        <v>453</v>
      </c>
      <c r="B13" s="4" t="s">
        <v>454</v>
      </c>
      <c r="C13" s="4" t="s">
        <v>520</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455</v>
      </c>
      <c r="B14" s="4" t="s">
        <v>456</v>
      </c>
      <c r="C14" s="4" t="s">
        <v>521</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457</v>
      </c>
      <c r="B15" s="4" t="s">
        <v>458</v>
      </c>
      <c r="C15" s="4" t="s">
        <v>522</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459</v>
      </c>
      <c r="B16" s="4" t="s">
        <v>460</v>
      </c>
      <c r="C16" s="4" t="s">
        <v>523</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7" t="s">
        <v>68</v>
      </c>
      <c r="B19" s="67"/>
      <c r="C19" s="67"/>
      <c r="E19" t="str">
        <f>"&lt;div class='v-space'&gt;&lt;/div&gt;&lt;div&gt;&lt;h2&gt;" &amp; A19 &amp; "&lt;/h2&gt;"</f>
        <v>&lt;div class='v-space'&gt;&lt;/div&gt;&lt;div&gt;&lt;h2&gt;Execution Log&lt;/h2&gt;</v>
      </c>
    </row>
    <row r="20" spans="1:5" ht="17" thickBot="1" x14ac:dyDescent="0.25">
      <c r="A20" s="45" t="s">
        <v>21</v>
      </c>
      <c r="B20" s="56" t="s">
        <v>326</v>
      </c>
      <c r="C20" s="46" t="s">
        <v>23</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59</v>
      </c>
      <c r="B21" s="2" t="s">
        <v>467</v>
      </c>
      <c r="C21" s="2" t="s">
        <v>60</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418</v>
      </c>
      <c r="B22" s="4" t="s">
        <v>419</v>
      </c>
      <c r="C22" s="4" t="s">
        <v>423</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61</v>
      </c>
      <c r="B23" s="4" t="s">
        <v>420</v>
      </c>
      <c r="C23" s="4" t="s">
        <v>526</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63</v>
      </c>
      <c r="B24" s="4" t="s">
        <v>421</v>
      </c>
      <c r="C24" s="4" t="s">
        <v>524</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65</v>
      </c>
      <c r="B25" s="4" t="s">
        <v>417</v>
      </c>
      <c r="C25" s="4" t="s">
        <v>468</v>
      </c>
      <c r="E25" t="str">
        <f t="shared" si="1"/>
        <v>&lt;tr&gt;&lt;td&gt;Exceptions&lt;/td&gt;&lt;td class='slds-truncate'&gt;pushtopics__Exceptions__c&lt;/td&gt;&lt;td&gt;Exceptional message raised during the execution. &lt;/td&gt;&lt;/tr&gt;</v>
      </c>
    </row>
    <row r="26" spans="1:5" ht="96" x14ac:dyDescent="0.2">
      <c r="A26" s="8" t="s">
        <v>66</v>
      </c>
      <c r="B26" s="6" t="s">
        <v>422</v>
      </c>
      <c r="C26" s="6" t="s">
        <v>525</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416"/>
  <sheetViews>
    <sheetView topLeftCell="A17" zoomScale="125" workbookViewId="0">
      <selection activeCell="A45" sqref="A45:XFD45"/>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400</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76</v>
      </c>
      <c r="B7" t="s">
        <v>167</v>
      </c>
      <c r="C7" t="str">
        <f>"&lt;li&gt;&lt;a href='#" &amp; B7 &amp; "'&gt;" &amp;A7 &amp; "&lt;/a&gt;&lt;/li&gt;"</f>
        <v>&lt;li&gt;&lt;a href='#add'&gt;+ (Add)&lt;/a&gt;&lt;/li&gt;</v>
      </c>
    </row>
    <row r="8" spans="1:3" x14ac:dyDescent="0.2">
      <c r="A8" s="19" t="s">
        <v>78</v>
      </c>
      <c r="B8" t="s">
        <v>184</v>
      </c>
      <c r="C8" t="str">
        <f>"&lt;li&gt;&lt;a href='#" &amp; B8 &amp; "'&gt;" &amp;A8 &amp; "&lt;/a&gt;&lt;/li&gt;"</f>
        <v>&lt;li&gt;&lt;a href='#substract'&gt;- (Subtract)&lt;/a&gt;&lt;/li&gt;</v>
      </c>
    </row>
    <row r="9" spans="1:3" x14ac:dyDescent="0.2">
      <c r="A9" t="s">
        <v>80</v>
      </c>
      <c r="B9" t="s">
        <v>168</v>
      </c>
      <c r="C9" t="str">
        <f t="shared" ref="C9:C29" si="0">"&lt;li&gt;&lt;a href='#" &amp; B9 &amp; "'&gt;" &amp;A9 &amp; "&lt;/a&gt;&lt;/li&gt;"</f>
        <v>&lt;li&gt;&lt;a href='#multiply'&gt;* (Multiply)&lt;/a&gt;&lt;/li&gt;</v>
      </c>
    </row>
    <row r="10" spans="1:3" x14ac:dyDescent="0.2">
      <c r="A10" t="s">
        <v>82</v>
      </c>
      <c r="B10" t="s">
        <v>169</v>
      </c>
      <c r="C10" t="str">
        <f t="shared" si="0"/>
        <v>&lt;li&gt;&lt;a href='#divide'&gt;/ (Divide)&lt;/a&gt;&lt;/li&gt;</v>
      </c>
    </row>
    <row r="11" spans="1:3" x14ac:dyDescent="0.2">
      <c r="A11" t="s">
        <v>84</v>
      </c>
      <c r="B11" t="s">
        <v>170</v>
      </c>
      <c r="C11" t="str">
        <f t="shared" si="0"/>
        <v>&lt;li&gt;&lt;a href='#parenthesis'&gt;() (Open Parenthesis and Close Parenthesis)&lt;/a&gt;&lt;/li&gt;</v>
      </c>
    </row>
    <row r="12" spans="1:3" x14ac:dyDescent="0.2">
      <c r="A12" s="19" t="s">
        <v>86</v>
      </c>
      <c r="B12" t="s">
        <v>171</v>
      </c>
      <c r="C12" t="str">
        <f t="shared" si="0"/>
        <v>&lt;li&gt;&lt;a href='#equal'&gt;== (Equal)&lt;/a&gt;&lt;/li&gt;</v>
      </c>
    </row>
    <row r="13" spans="1:3" x14ac:dyDescent="0.2">
      <c r="A13" t="s">
        <v>88</v>
      </c>
      <c r="B13" t="s">
        <v>172</v>
      </c>
      <c r="C13" t="str">
        <f t="shared" si="0"/>
        <v>&lt;li&gt;&lt;a href='#not_equal'&gt;!= (Not Equal)&lt;/a&gt;&lt;/li&gt;</v>
      </c>
    </row>
    <row r="14" spans="1:3" x14ac:dyDescent="0.2">
      <c r="A14" t="s">
        <v>159</v>
      </c>
      <c r="B14" t="s">
        <v>173</v>
      </c>
      <c r="C14" t="str">
        <f t="shared" si="0"/>
        <v>&lt;li&gt;&lt;a href='#less_than'&gt;&lt; (Less Than)&lt;/a&gt;&lt;/li&gt;</v>
      </c>
    </row>
    <row r="15" spans="1:3" x14ac:dyDescent="0.2">
      <c r="A15" t="s">
        <v>160</v>
      </c>
      <c r="B15" t="s">
        <v>174</v>
      </c>
      <c r="C15" t="str">
        <f t="shared" si="0"/>
        <v>&lt;li&gt;&lt;a href='#greater_than'&gt;&gt; (Greater Than)&lt;/a&gt;&lt;/li&gt;</v>
      </c>
    </row>
    <row r="16" spans="1:3" x14ac:dyDescent="0.2">
      <c r="A16" t="s">
        <v>161</v>
      </c>
      <c r="B16" t="s">
        <v>175</v>
      </c>
      <c r="C16" t="str">
        <f t="shared" si="0"/>
        <v>&lt;li&gt;&lt;a href='#less_than_or_equal'&gt;&lt;= (Less Than or Equal)&lt;/a&gt;&lt;/li&gt;</v>
      </c>
    </row>
    <row r="17" spans="1:3" x14ac:dyDescent="0.2">
      <c r="A17" t="s">
        <v>162</v>
      </c>
      <c r="B17" t="s">
        <v>176</v>
      </c>
      <c r="C17" t="str">
        <f t="shared" si="0"/>
        <v>&lt;li&gt;&lt;a href='#greater_than_or_equal'&gt;(Greater Than or Equal)&lt;/a&gt;&lt;/li&gt;</v>
      </c>
    </row>
    <row r="18" spans="1:3" x14ac:dyDescent="0.2">
      <c r="A18" t="s">
        <v>163</v>
      </c>
      <c r="B18" t="s">
        <v>273</v>
      </c>
      <c r="C18" t="str">
        <f t="shared" si="0"/>
        <v>&lt;li&gt;&lt;a href='#and_s'&gt;&amp;&amp; (AND)&lt;/a&gt;&lt;/li&gt;</v>
      </c>
    </row>
    <row r="19" spans="1:3" x14ac:dyDescent="0.2">
      <c r="A19" t="s">
        <v>95</v>
      </c>
      <c r="B19" t="s">
        <v>272</v>
      </c>
      <c r="C19" t="str">
        <f t="shared" si="0"/>
        <v>&lt;li&gt;&lt;a href='#or_s'&gt;|| (OR)&lt;/a&gt;&lt;/li&gt;</v>
      </c>
    </row>
    <row r="20" spans="1:3" x14ac:dyDescent="0.2">
      <c r="A20" t="s">
        <v>164</v>
      </c>
      <c r="B20" t="s">
        <v>179</v>
      </c>
      <c r="C20" t="str">
        <f t="shared" si="0"/>
        <v>&lt;li&gt;&lt;a href='#concatenate'&gt;&amp; (Concatenate)&lt;/a&gt;&lt;/li&gt;</v>
      </c>
    </row>
    <row r="21" spans="1:3" x14ac:dyDescent="0.2">
      <c r="A21" t="s">
        <v>108</v>
      </c>
      <c r="B21" t="str">
        <f t="shared" ref="B21:B29" si="1">SUBSTITUTE(LOWER(A21), " ", "_")</f>
        <v>adddays</v>
      </c>
      <c r="C21" t="str">
        <f t="shared" si="0"/>
        <v>&lt;li&gt;&lt;a href='#adddays'&gt;ADDDAYS&lt;/a&gt;&lt;/li&gt;</v>
      </c>
    </row>
    <row r="22" spans="1:3" x14ac:dyDescent="0.2">
      <c r="A22" t="s">
        <v>106</v>
      </c>
      <c r="B22" t="str">
        <f>SUBSTITUTE(LOWER(A22), " ", "_")</f>
        <v>addmonths</v>
      </c>
      <c r="C22" t="str">
        <f>"&lt;li&gt;&lt;a href='#" &amp; B22 &amp; "'&gt;" &amp;A22 &amp; "&lt;/a&gt;&lt;/li&gt;"</f>
        <v>&lt;li&gt;&lt;a href='#addmonths'&gt;ADDMONTHS&lt;/a&gt;&lt;/li&gt;</v>
      </c>
    </row>
    <row r="23" spans="1:3" x14ac:dyDescent="0.2">
      <c r="A23" t="s">
        <v>659</v>
      </c>
      <c r="B23" t="str">
        <f>SUBSTITUTE(LOWER(A23), " ", "_")</f>
        <v>agg_avg</v>
      </c>
      <c r="C23" t="str">
        <f>"&lt;li&gt;&lt;a href='#" &amp; B23 &amp; "'&gt;" &amp;A23 &amp; "&lt;/a&gt;&lt;/li&gt;"</f>
        <v>&lt;li&gt;&lt;a href='#agg_avg'&gt;AGG_AVG&lt;/a&gt;&lt;/li&gt;</v>
      </c>
    </row>
    <row r="24" spans="1:3" ht="15" customHeight="1" x14ac:dyDescent="0.2">
      <c r="A24" t="s">
        <v>660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c r="A26" t="s">
        <v>661</v>
      </c>
      <c r="B26" t="str">
        <f t="shared" si="1"/>
        <v>agg_count_distinct</v>
      </c>
      <c r="C26" t="str">
        <f t="shared" si="0"/>
        <v>&lt;li&gt;&lt;a href='#agg_count_distinct'&gt;AGG_COUNT_DISTINCT&lt;/a&gt;&lt;/li&gt;</v>
      </c>
    </row>
    <row r="27" spans="1:3" ht="15" customHeight="1" x14ac:dyDescent="0.2">
      <c r="A27" t="s">
        <v>662</v>
      </c>
      <c r="B27" t="str">
        <f t="shared" si="1"/>
        <v>agg_max</v>
      </c>
      <c r="C27" t="str">
        <f t="shared" si="0"/>
        <v>&lt;li&gt;&lt;a href='#agg_max'&gt;AGG_MAX&lt;/a&gt;&lt;/li&gt;</v>
      </c>
    </row>
    <row r="28" spans="1:3" ht="15" customHeight="1" x14ac:dyDescent="0.2">
      <c r="A28" t="s">
        <v>663</v>
      </c>
      <c r="B28" t="str">
        <f t="shared" si="1"/>
        <v>agg_min</v>
      </c>
      <c r="C28" t="str">
        <f t="shared" si="0"/>
        <v>&lt;li&gt;&lt;a href='#agg_min'&gt;AGG_MIN&lt;/a&gt;&lt;/li&gt;</v>
      </c>
    </row>
    <row r="29" spans="1:3" x14ac:dyDescent="0.2">
      <c r="A29" t="s">
        <v>664</v>
      </c>
      <c r="B29" t="str">
        <f t="shared" si="1"/>
        <v>agg_sum</v>
      </c>
      <c r="C29" t="str">
        <f t="shared" si="0"/>
        <v>&lt;li&gt;&lt;a href='#agg_sum'&gt;AGG_SUM&lt;/a&gt;&lt;/li&gt;</v>
      </c>
    </row>
    <row r="30" spans="1:3" x14ac:dyDescent="0.2">
      <c r="A30" t="s">
        <v>275</v>
      </c>
      <c r="B30" t="s">
        <v>177</v>
      </c>
      <c r="C30" t="str">
        <f t="shared" ref="C30:C43" si="2">"&lt;li&gt;&lt;a href='#" &amp; B30 &amp; "'&gt;" &amp;A30 &amp; "&lt;/a&gt;&lt;/li&gt;"</f>
        <v>&lt;li&gt;&lt;a href='#and'&gt;AND&lt;/a&gt;&lt;/li&gt;</v>
      </c>
    </row>
    <row r="31" spans="1:3" x14ac:dyDescent="0.2">
      <c r="A31" t="s">
        <v>130</v>
      </c>
      <c r="B31" t="str">
        <f t="shared" ref="B31:B43" si="3">SUBSTITUTE(LOWER(A31), " ", "_")</f>
        <v>begins</v>
      </c>
      <c r="C31" t="str">
        <f t="shared" si="2"/>
        <v>&lt;li&gt;&lt;a href='#begins'&gt;BEGINS&lt;/a&gt;&lt;/li&gt;</v>
      </c>
    </row>
    <row r="32" spans="1:3" x14ac:dyDescent="0.2">
      <c r="A32" t="s">
        <v>120</v>
      </c>
      <c r="B32" t="str">
        <f t="shared" si="3"/>
        <v>blankvalue</v>
      </c>
      <c r="C32" t="str">
        <f t="shared" si="2"/>
        <v>&lt;li&gt;&lt;a href='#blankvalue'&gt;BLANKVALUE&lt;/a&gt;&lt;/li&gt;</v>
      </c>
    </row>
    <row r="33" spans="1:3" x14ac:dyDescent="0.2">
      <c r="A33" t="s">
        <v>706</v>
      </c>
      <c r="B33" t="str">
        <f t="shared" si="3"/>
        <v>blob</v>
      </c>
      <c r="C33" t="str">
        <f t="shared" si="2"/>
        <v>&lt;li&gt;&lt;a href='#blob'&gt;BLOB&lt;/a&gt;&lt;/li&gt;</v>
      </c>
    </row>
    <row r="34" spans="1:3" x14ac:dyDescent="0.2">
      <c r="A34" t="s">
        <v>132</v>
      </c>
      <c r="B34" t="str">
        <f t="shared" si="3"/>
        <v>contains</v>
      </c>
      <c r="C34" t="str">
        <f t="shared" si="2"/>
        <v>&lt;li&gt;&lt;a href='#contains'&gt;CONTAINS&lt;/a&gt;&lt;/li&gt;</v>
      </c>
    </row>
    <row r="35" spans="1:3" x14ac:dyDescent="0.2">
      <c r="A35" t="s">
        <v>110</v>
      </c>
      <c r="B35" t="str">
        <f t="shared" si="3"/>
        <v>date</v>
      </c>
      <c r="C35" t="str">
        <f t="shared" si="2"/>
        <v>&lt;li&gt;&lt;a href='#date'&gt;DATE&lt;/a&gt;&lt;/li&gt;</v>
      </c>
    </row>
    <row r="36" spans="1:3" x14ac:dyDescent="0.2">
      <c r="A36" t="s">
        <v>111</v>
      </c>
      <c r="B36" t="str">
        <f t="shared" si="3"/>
        <v>datevalue</v>
      </c>
      <c r="C36" t="str">
        <f t="shared" si="2"/>
        <v>&lt;li&gt;&lt;a href='#datevalue'&gt;DATEVALUE&lt;/a&gt;&lt;/li&gt;</v>
      </c>
    </row>
    <row r="37" spans="1:3" x14ac:dyDescent="0.2">
      <c r="A37" t="s">
        <v>113</v>
      </c>
      <c r="B37" t="str">
        <f t="shared" si="3"/>
        <v>daysbetween</v>
      </c>
      <c r="C37" t="str">
        <f t="shared" si="2"/>
        <v>&lt;li&gt;&lt;a href='#daysbetween'&gt;DAYSBETWEEN&lt;/a&gt;&lt;/li&gt;</v>
      </c>
    </row>
    <row r="38" spans="1:3" x14ac:dyDescent="0.2">
      <c r="A38" t="s">
        <v>709</v>
      </c>
      <c r="B38" t="str">
        <f t="shared" si="3"/>
        <v>escape_html4</v>
      </c>
      <c r="C38" t="str">
        <f t="shared" si="2"/>
        <v>&lt;li&gt;&lt;a href='#escape_html4'&gt;ESCAPE_HTML4&lt;/a&gt;&lt;/li&gt;</v>
      </c>
    </row>
    <row r="39" spans="1:3" x14ac:dyDescent="0.2">
      <c r="A39" t="s">
        <v>711</v>
      </c>
      <c r="B39" t="str">
        <f t="shared" si="3"/>
        <v>escape_xml</v>
      </c>
      <c r="C39" t="str">
        <f t="shared" si="2"/>
        <v>&lt;li&gt;&lt;a href='#escape_xml'&gt;ESCAPE_XML&lt;/a&gt;&lt;/li&gt;</v>
      </c>
    </row>
    <row r="40" spans="1:3" x14ac:dyDescent="0.2">
      <c r="A40" t="s">
        <v>122</v>
      </c>
      <c r="B40" t="str">
        <f t="shared" si="3"/>
        <v>if</v>
      </c>
      <c r="C40" t="str">
        <f t="shared" si="2"/>
        <v>&lt;li&gt;&lt;a href='#if'&gt;IF&lt;/a&gt;&lt;/li&gt;</v>
      </c>
    </row>
    <row r="41" spans="1:3" x14ac:dyDescent="0.2">
      <c r="A41" t="s">
        <v>124</v>
      </c>
      <c r="B41" t="str">
        <f t="shared" si="3"/>
        <v>isblank</v>
      </c>
      <c r="C41" t="str">
        <f t="shared" si="2"/>
        <v>&lt;li&gt;&lt;a href='#isblank'&gt;ISBLANK&lt;/a&gt;&lt;/li&gt;</v>
      </c>
    </row>
    <row r="42" spans="1:3" x14ac:dyDescent="0.2">
      <c r="A42" s="20" t="s">
        <v>126</v>
      </c>
      <c r="B42" t="str">
        <f t="shared" si="3"/>
        <v>isnumber</v>
      </c>
      <c r="C42" t="str">
        <f t="shared" si="2"/>
        <v>&lt;li&gt;&lt;a href='#isnumber'&gt;ISNUMBER&lt;/a&gt;&lt;/li&gt;</v>
      </c>
    </row>
    <row r="43" spans="1:3" x14ac:dyDescent="0.2">
      <c r="A43" t="s">
        <v>134</v>
      </c>
      <c r="B43" t="str">
        <f t="shared" si="3"/>
        <v>left</v>
      </c>
      <c r="C43" t="str">
        <f t="shared" si="2"/>
        <v>&lt;li&gt;&lt;a href='#left'&gt;LEFT&lt;/a&gt;&lt;/li&gt;</v>
      </c>
    </row>
    <row r="44" spans="1:3" x14ac:dyDescent="0.2">
      <c r="C44" t="str">
        <f>"&lt;/ul&gt;&lt;/div&gt;&lt;div style='flex:1'&gt;&lt;ul tyle='flex:1'&gt;"</f>
        <v>&lt;/ul&gt;&lt;/div&gt;&lt;div style='flex:1'&gt;&lt;ul tyle='flex:1'&gt;</v>
      </c>
    </row>
    <row r="45" spans="1:3" x14ac:dyDescent="0.2">
      <c r="A45" t="s">
        <v>136</v>
      </c>
      <c r="B45" t="str">
        <f>SUBSTITUTE(LOWER(A45), " ", "_")</f>
        <v>len</v>
      </c>
      <c r="C45" t="str">
        <f>"&lt;li&gt;&lt;a href='#" &amp; B45 &amp; "'&gt;" &amp;A45 &amp; "&lt;/a&gt;&lt;/li&gt;"</f>
        <v>&lt;li&gt;&lt;a href='#len'&gt;LEN&lt;/a&gt;&lt;/li&gt;</v>
      </c>
    </row>
    <row r="46" spans="1:3" x14ac:dyDescent="0.2">
      <c r="A46" t="s">
        <v>138</v>
      </c>
      <c r="B46" t="str">
        <f t="shared" ref="B46:B63" si="4">SUBSTITUTE(LOWER(A46), " ", "_")</f>
        <v>lower</v>
      </c>
      <c r="C46" t="str">
        <f t="shared" ref="C46:C63" si="5">"&lt;li&gt;&lt;a href='#" &amp; B46 &amp; "'&gt;" &amp;A46 &amp; "&lt;/a&gt;&lt;/li&gt;"</f>
        <v>&lt;li&gt;&lt;a href='#lower'&gt;LOWER&lt;/a&gt;&lt;/li&gt;</v>
      </c>
    </row>
    <row r="47" spans="1:3" x14ac:dyDescent="0.2">
      <c r="A47" t="s">
        <v>505</v>
      </c>
      <c r="B47" t="str">
        <f t="shared" si="4"/>
        <v>max</v>
      </c>
      <c r="C47" t="str">
        <f t="shared" si="5"/>
        <v>&lt;li&gt;&lt;a href='#max'&gt;MAX&lt;/a&gt;&lt;/li&gt;</v>
      </c>
    </row>
    <row r="48" spans="1:3" x14ac:dyDescent="0.2">
      <c r="A48" t="s">
        <v>508</v>
      </c>
      <c r="B48" t="str">
        <f t="shared" si="4"/>
        <v>min</v>
      </c>
      <c r="C48" t="str">
        <f t="shared" si="5"/>
        <v>&lt;li&gt;&lt;a href='#min'&gt;MIN&lt;/a&gt;&lt;/li&gt;</v>
      </c>
    </row>
    <row r="49" spans="1:3" x14ac:dyDescent="0.2">
      <c r="A49" t="s">
        <v>128</v>
      </c>
      <c r="B49" t="str">
        <f t="shared" si="4"/>
        <v>not</v>
      </c>
      <c r="C49" t="str">
        <f t="shared" si="5"/>
        <v>&lt;li&gt;&lt;a href='#not'&gt;NOT&lt;/a&gt;&lt;/li&gt;</v>
      </c>
    </row>
    <row r="50" spans="1:3" x14ac:dyDescent="0.2">
      <c r="A50" t="s">
        <v>115</v>
      </c>
      <c r="B50" t="str">
        <f t="shared" si="4"/>
        <v>now</v>
      </c>
      <c r="C50" t="str">
        <f t="shared" si="5"/>
        <v>&lt;li&gt;&lt;a href='#now'&gt;NOW&lt;/a&gt;&lt;/li&gt;</v>
      </c>
    </row>
    <row r="51" spans="1:3" x14ac:dyDescent="0.2">
      <c r="A51" t="s">
        <v>234</v>
      </c>
      <c r="B51" t="str">
        <f t="shared" si="4"/>
        <v>or</v>
      </c>
      <c r="C51" t="str">
        <f t="shared" si="5"/>
        <v>&lt;li&gt;&lt;a href='#or'&gt;OR&lt;/a&gt;&lt;/li&gt;</v>
      </c>
    </row>
    <row r="52" spans="1:3" x14ac:dyDescent="0.2">
      <c r="A52" t="s">
        <v>500</v>
      </c>
      <c r="B52" t="str">
        <f t="shared" si="4"/>
        <v>randomize</v>
      </c>
      <c r="C52" t="str">
        <f t="shared" si="5"/>
        <v>&lt;li&gt;&lt;a href='#randomize'&gt;RANDOMIZE&lt;/a&gt;&lt;/li&gt;</v>
      </c>
    </row>
    <row r="53" spans="1:3" x14ac:dyDescent="0.2">
      <c r="A53" s="20" t="s">
        <v>140</v>
      </c>
      <c r="B53" t="str">
        <f t="shared" si="4"/>
        <v>right</v>
      </c>
      <c r="C53" t="str">
        <f t="shared" si="5"/>
        <v>&lt;li&gt;&lt;a href='#right'&gt;RIGHT&lt;/a&gt;&lt;/li&gt;</v>
      </c>
    </row>
    <row r="54" spans="1:3" x14ac:dyDescent="0.2">
      <c r="A54" t="s">
        <v>165</v>
      </c>
      <c r="B54" t="str">
        <f t="shared" si="4"/>
        <v>round</v>
      </c>
      <c r="C54" t="str">
        <f t="shared" si="5"/>
        <v>&lt;li&gt;&lt;a href='#round'&gt;ROUND&lt;/a&gt;&lt;/li&gt;</v>
      </c>
    </row>
    <row r="55" spans="1:3" x14ac:dyDescent="0.2">
      <c r="A55" t="s">
        <v>152</v>
      </c>
      <c r="B55" t="str">
        <f t="shared" si="4"/>
        <v>scramble</v>
      </c>
      <c r="C55" t="str">
        <f t="shared" si="5"/>
        <v>&lt;li&gt;&lt;a href='#scramble'&gt;SCRAMBLE&lt;/a&gt;&lt;/li&gt;</v>
      </c>
    </row>
    <row r="56" spans="1:3" x14ac:dyDescent="0.2">
      <c r="A56" t="s">
        <v>166</v>
      </c>
      <c r="B56" t="str">
        <f t="shared" si="4"/>
        <v>substitute</v>
      </c>
      <c r="C56" t="str">
        <f t="shared" si="5"/>
        <v>&lt;li&gt;&lt;a href='#substitute'&gt;SUBSTITUTE&lt;/a&gt;&lt;/li&gt;</v>
      </c>
    </row>
    <row r="57" spans="1:3" x14ac:dyDescent="0.2">
      <c r="A57" t="s">
        <v>144</v>
      </c>
      <c r="B57" t="str">
        <f t="shared" si="4"/>
        <v>text</v>
      </c>
      <c r="C57" t="str">
        <f t="shared" si="5"/>
        <v>&lt;li&gt;&lt;a href='#text'&gt;TEXT&lt;/a&gt;&lt;/li&gt;</v>
      </c>
    </row>
    <row r="58" spans="1:3" x14ac:dyDescent="0.2">
      <c r="A58" t="s">
        <v>117</v>
      </c>
      <c r="B58" t="str">
        <f t="shared" si="4"/>
        <v>today</v>
      </c>
      <c r="C58" t="str">
        <f t="shared" si="5"/>
        <v>&lt;li&gt;&lt;a href='#today'&gt;TODAY&lt;/a&gt;&lt;/li&gt;</v>
      </c>
    </row>
    <row r="59" spans="1:3" x14ac:dyDescent="0.2">
      <c r="A59" t="s">
        <v>146</v>
      </c>
      <c r="B59" t="str">
        <f t="shared" si="4"/>
        <v>trim</v>
      </c>
      <c r="C59" t="str">
        <f t="shared" si="5"/>
        <v>&lt;li&gt;&lt;a href='#trim'&gt;TRIM&lt;/a&gt;&lt;/li&gt;</v>
      </c>
    </row>
    <row r="60" spans="1:3" x14ac:dyDescent="0.2">
      <c r="A60" t="s">
        <v>148</v>
      </c>
      <c r="B60" t="str">
        <f t="shared" si="4"/>
        <v>upper</v>
      </c>
      <c r="C60" t="str">
        <f t="shared" si="5"/>
        <v>&lt;li&gt;&lt;a href='#upper'&gt;UPPER&lt;/a&gt;&lt;/li&gt;</v>
      </c>
    </row>
    <row r="61" spans="1:3" x14ac:dyDescent="0.2">
      <c r="A61" t="s">
        <v>150</v>
      </c>
      <c r="B61" t="str">
        <f t="shared" si="4"/>
        <v>value</v>
      </c>
      <c r="C61" t="str">
        <f t="shared" si="5"/>
        <v>&lt;li&gt;&lt;a href='#value'&gt;VALUE&lt;/a&gt;&lt;/li&gt;</v>
      </c>
    </row>
    <row r="62" spans="1:3" x14ac:dyDescent="0.2">
      <c r="A62" t="s">
        <v>155</v>
      </c>
      <c r="B62" t="str">
        <f t="shared" si="4"/>
        <v>vlookup</v>
      </c>
      <c r="C62" t="str">
        <f t="shared" si="5"/>
        <v>&lt;li&gt;&lt;a href='#vlookup'&gt;VLOOKUP&lt;/a&gt;&lt;/li&gt;</v>
      </c>
    </row>
    <row r="63" spans="1:3" x14ac:dyDescent="0.2">
      <c r="A63" t="s">
        <v>544</v>
      </c>
      <c r="B63" t="str">
        <f t="shared" si="4"/>
        <v>apex_class</v>
      </c>
      <c r="C63" t="str">
        <f t="shared" si="5"/>
        <v>&lt;li&gt;&lt;a href='#apex_class'&gt;APEX CLASS&lt;/a&gt;&lt;/li&gt;</v>
      </c>
    </row>
    <row r="64" spans="1:3" x14ac:dyDescent="0.2">
      <c r="C64" t="str">
        <f>"&lt;/ul&gt;&lt;/div&gt;&lt;/div&gt;"</f>
        <v>&lt;/ul&gt;&lt;/div&gt;&lt;/div&gt;</v>
      </c>
    </row>
    <row r="68" spans="1:3" x14ac:dyDescent="0.2">
      <c r="A68" s="22" t="s">
        <v>76</v>
      </c>
      <c r="B68" s="23" t="s">
        <v>167</v>
      </c>
      <c r="C68" t="str">
        <f>"&lt;div class='v-space'&gt;&lt;/div&gt;&lt;div id='" &amp; B68 &amp;"'&gt;&lt;h2&gt;" &amp;A68&amp; "&lt;/h2&gt;&lt;table&gt;&lt;tbody&gt;"</f>
        <v>&lt;div class='v-space'&gt;&lt;/div&gt;&lt;div id='add'&gt;&lt;h2&gt;+ (Add)&lt;/h2&gt;&lt;table&gt;&lt;tbody&gt;</v>
      </c>
    </row>
    <row r="69" spans="1:3" x14ac:dyDescent="0.2">
      <c r="A69" s="23" t="s">
        <v>180</v>
      </c>
      <c r="B69" s="23" t="s">
        <v>541</v>
      </c>
      <c r="C69" t="str">
        <f>"&lt;tr&gt;&lt;td class='table-first-column'&gt;" &amp;A69 &amp; "&lt;/td&gt;&lt;td&gt;" &amp; B69 &amp; "&lt;/td&gt;&lt;/tr&gt;"</f>
        <v>&lt;tr&gt;&lt;td class='table-first-column'&gt;Description:&lt;/td&gt;&lt;td&gt;Calculates the sum of two numeric values(NULL values are treated as 0s).&lt;/td&gt;&lt;/tr&gt;</v>
      </c>
    </row>
    <row r="70" spans="1:3" ht="34" x14ac:dyDescent="0.2">
      <c r="A70" s="23" t="s">
        <v>181</v>
      </c>
      <c r="B70" s="24" t="s">
        <v>183</v>
      </c>
      <c r="C70" t="str">
        <f>"&lt;tr&gt;&lt;td class='table-first-column'&gt;" &amp;A70 &amp; "&lt;/td&gt;&lt;td&gt;" &amp; B70 &amp; "&lt;/td&gt;&lt;/tr&gt;"</f>
        <v>&lt;tr&gt;&lt;td class='table-first-column'&gt;Use:&lt;/td&gt;&lt;td&gt;&lt;span class='formula'&gt;value1 + value2&lt;/span&gt; and replace each value with merge fields, expressions, or other numeric values.&lt;/td&gt;&lt;/tr&gt;</v>
      </c>
    </row>
    <row r="71" spans="1:3" ht="68" x14ac:dyDescent="0.2">
      <c r="A71" s="23" t="s">
        <v>182</v>
      </c>
      <c r="B71" s="24" t="s">
        <v>293</v>
      </c>
      <c r="C71" t="str">
        <f>"&lt;tr&gt;&lt;td class='table-first-column'&gt;" &amp;A71 &amp; "&lt;/td&gt;&lt;td&gt;" &amp; B71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72" spans="1:3" x14ac:dyDescent="0.2">
      <c r="B72" s="10"/>
      <c r="C72" s="34" t="s">
        <v>211</v>
      </c>
    </row>
    <row r="73" spans="1:3" x14ac:dyDescent="0.2">
      <c r="B73" s="10"/>
    </row>
    <row r="74" spans="1:3" ht="17" x14ac:dyDescent="0.2">
      <c r="A74" s="25" t="s">
        <v>78</v>
      </c>
      <c r="B74" s="24" t="s">
        <v>184</v>
      </c>
      <c r="C74" t="str">
        <f>"&lt;div class='v-space'&gt;&lt;/div&gt;&lt;div id='" &amp; B74 &amp;"'&gt;&lt;h2&gt;" &amp;A74&amp; "&lt;/h2&gt;&lt;table&gt;&lt;tbody&gt;"</f>
        <v>&lt;div class='v-space'&gt;&lt;/div&gt;&lt;div id='substract'&gt;&lt;h2&gt;- (Subtract)&lt;/h2&gt;&lt;table&gt;&lt;tbody&gt;</v>
      </c>
    </row>
    <row r="75" spans="1:3" x14ac:dyDescent="0.2">
      <c r="A75" s="26" t="s">
        <v>180</v>
      </c>
      <c r="B75" s="27" t="s">
        <v>542</v>
      </c>
      <c r="C75" t="str">
        <f>"&lt;tr&gt;&lt;td class='table-first-column'&gt;" &amp;A75 &amp; "&lt;/td&gt;&lt;td&gt;" &amp; B75 &amp; "&lt;/td&gt;&lt;/tr&gt;"</f>
        <v>&lt;tr&gt;&lt;td class='table-first-column'&gt;Description:&lt;/td&gt;&lt;td&gt;Calculates the difference of two values(NULL values are treated as 0s).&lt;/td&gt;&lt;/tr&gt;</v>
      </c>
    </row>
    <row r="76" spans="1:3" ht="29" x14ac:dyDescent="0.2">
      <c r="A76" s="26" t="s">
        <v>181</v>
      </c>
      <c r="B76" s="28" t="s">
        <v>185</v>
      </c>
      <c r="C76" t="str">
        <f>"&lt;tr&gt;&lt;td class='table-first-column'&gt;" &amp;A76 &amp; "&lt;/td&gt;&lt;td&gt;" &amp; B76 &amp; "&lt;/td&gt;&lt;/tr&gt;"</f>
        <v>&lt;tr&gt;&lt;td class='table-first-column'&gt;Use:&lt;/td&gt;&lt;td&gt;&lt;span class='formula'&gt;value1 - value2&lt;/span&gt; and replace each value with merge fields, expressions, or other numeric values.&lt;/td&gt;&lt;/tr&gt;</v>
      </c>
    </row>
    <row r="77" spans="1:3" ht="45" x14ac:dyDescent="0.2">
      <c r="A77" s="26" t="s">
        <v>182</v>
      </c>
      <c r="B77" s="28" t="s">
        <v>292</v>
      </c>
      <c r="C77" t="str">
        <f>"&lt;tr&gt;&lt;td class='table-first-column'&gt;" &amp;A77 &amp; "&lt;/td&gt;&lt;td&gt;" &amp; B77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78" spans="1:3" x14ac:dyDescent="0.2">
      <c r="A78" s="21"/>
      <c r="B78" s="33"/>
      <c r="C78" s="34" t="s">
        <v>211</v>
      </c>
    </row>
    <row r="80" spans="1:3" x14ac:dyDescent="0.2">
      <c r="A80" s="23" t="s">
        <v>80</v>
      </c>
      <c r="B80" s="23" t="s">
        <v>168</v>
      </c>
      <c r="C80" t="str">
        <f>"&lt;div class='v-space'&gt;&lt;/div&gt;&lt;div id='" &amp; B80 &amp;"'&gt;&lt;h2&gt;" &amp;A80&amp; "&lt;/h2&gt;&lt;table&gt;&lt;tbody&gt;"</f>
        <v>&lt;div class='v-space'&gt;&lt;/div&gt;&lt;div id='multiply'&gt;&lt;h2&gt;* (Multiply)&lt;/h2&gt;&lt;table&gt;&lt;tbody&gt;</v>
      </c>
    </row>
    <row r="81" spans="1:3" x14ac:dyDescent="0.2">
      <c r="A81" s="26" t="s">
        <v>180</v>
      </c>
      <c r="B81" s="27" t="s">
        <v>543</v>
      </c>
      <c r="C81" t="str">
        <f>"&lt;tr&gt;&lt;td class='table-first-column'&gt;" &amp;A81 &amp; "&lt;/td&gt;&lt;td&gt;" &amp; B81 &amp; "&lt;/td&gt;&lt;/tr&gt;"</f>
        <v>&lt;tr&gt;&lt;td class='table-first-column'&gt;Description:&lt;/td&gt;&lt;td&gt;Multiplies its values(NULL values are treated as 0s).&lt;/td&gt;&lt;/tr&gt;</v>
      </c>
    </row>
    <row r="82" spans="1:3" ht="29" x14ac:dyDescent="0.2">
      <c r="A82" s="26" t="s">
        <v>181</v>
      </c>
      <c r="B82" s="28" t="s">
        <v>186</v>
      </c>
      <c r="C82" t="str">
        <f>"&lt;tr&gt;&lt;td class='table-first-column'&gt;" &amp;A82 &amp; "&lt;/td&gt;&lt;td&gt;" &amp; B82 &amp; "&lt;/td&gt;&lt;/tr&gt;"</f>
        <v>&lt;tr&gt;&lt;td class='table-first-column'&gt;Use:&lt;/td&gt;&lt;td&gt;&lt;span class='formula'&gt;value1 * value2&lt;/span&gt; and replace each value with merge fields, expressions, or other numeric values.&lt;/td&gt;&lt;/tr&gt;</v>
      </c>
    </row>
    <row r="83" spans="1:3" ht="74" customHeight="1" x14ac:dyDescent="0.2">
      <c r="A83" s="26" t="s">
        <v>182</v>
      </c>
      <c r="B83" s="28" t="s">
        <v>291</v>
      </c>
      <c r="C83" t="str">
        <f>"&lt;tr&gt;&lt;td class='table-first-column'&gt;" &amp;A83 &amp; "&lt;/td&gt;&lt;td&gt;" &amp; B83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84" spans="1:3" x14ac:dyDescent="0.2">
      <c r="C84" s="34" t="s">
        <v>211</v>
      </c>
    </row>
    <row r="86" spans="1:3" x14ac:dyDescent="0.2">
      <c r="A86" s="23" t="s">
        <v>82</v>
      </c>
      <c r="B86" s="23" t="s">
        <v>169</v>
      </c>
      <c r="C86" t="str">
        <f>"&lt;div class='v-space'&gt;&lt;/div&gt;&lt;div id='" &amp; B86 &amp;"'&gt;&lt;h2&gt;" &amp;A86&amp; "&lt;/h2&gt;&lt;table&gt;&lt;tbody&gt;"</f>
        <v>&lt;div class='v-space'&gt;&lt;/div&gt;&lt;div id='divide'&gt;&lt;h2&gt;/ (Divide)&lt;/h2&gt;&lt;table&gt;&lt;tbody&gt;</v>
      </c>
    </row>
    <row r="87" spans="1:3" x14ac:dyDescent="0.2">
      <c r="A87" s="26" t="s">
        <v>180</v>
      </c>
      <c r="B87" s="27" t="s">
        <v>540</v>
      </c>
      <c r="C87" t="str">
        <f>"&lt;tr&gt;&lt;td class='table-first-column'&gt;" &amp;A87 &amp; "&lt;/td&gt;&lt;td&gt;" &amp; B87 &amp; "&lt;/td&gt;&lt;/tr&gt;"</f>
        <v>&lt;tr&gt;&lt;td class='table-first-column'&gt;Description:&lt;/td&gt;&lt;td&gt;Divides its values(If the numerator is NULL, it is treated as 0) .&lt;/td&gt;&lt;/tr&gt;</v>
      </c>
    </row>
    <row r="88" spans="1:3" ht="29" x14ac:dyDescent="0.2">
      <c r="A88" s="26" t="s">
        <v>181</v>
      </c>
      <c r="B88" s="28" t="s">
        <v>187</v>
      </c>
      <c r="C88" t="str">
        <f>"&lt;tr&gt;&lt;td class='table-first-column'&gt;" &amp;A88 &amp; "&lt;/td&gt;&lt;td&gt;" &amp; B88 &amp; "&lt;/td&gt;&lt;/tr&gt;"</f>
        <v>&lt;tr&gt;&lt;td class='table-first-column'&gt;Use:&lt;/td&gt;&lt;td&gt;&lt;span class='formula'&gt;value1 / value2&lt;/span&gt; and replace each value with merge fields, expressions, or other numeric values.&lt;/td&gt;&lt;/tr&gt;</v>
      </c>
    </row>
    <row r="89" spans="1:3" ht="45" x14ac:dyDescent="0.2">
      <c r="A89" s="26" t="s">
        <v>182</v>
      </c>
      <c r="B89" s="28" t="s">
        <v>290</v>
      </c>
      <c r="C89" t="str">
        <f>"&lt;tr&gt;&lt;td class='table-first-column'&gt;" &amp;A89 &amp; "&lt;/td&gt;&lt;td&gt;" &amp; B89 &amp; "&lt;/td&gt;&lt;/tr&gt;"</f>
        <v>&lt;tr&gt;&lt;td class='table-first-column'&gt;Example:&lt;/td&gt;&lt;td&gt;&lt;span class='formula'&gt;AnnualRevenue/ NumberOfEmployees&lt;/span&gt;&lt;div class='v-space-s'&gt;&lt;/div&gt;This formula calculates the revenue amount per employee using a currency field.&lt;/td&gt;&lt;/tr&gt;</v>
      </c>
    </row>
    <row r="90" spans="1:3" x14ac:dyDescent="0.2">
      <c r="C90" s="34" t="s">
        <v>211</v>
      </c>
    </row>
    <row r="91" spans="1:3" x14ac:dyDescent="0.2">
      <c r="C91" s="34"/>
    </row>
    <row r="92" spans="1:3" x14ac:dyDescent="0.2">
      <c r="A92" s="23" t="s">
        <v>84</v>
      </c>
      <c r="B92" s="23" t="s">
        <v>170</v>
      </c>
      <c r="C92" t="str">
        <f>"&lt;div class='v-space'&gt;&lt;/div&gt;&lt;div id='" &amp; B92 &amp;"'&gt;&lt;h2&gt;" &amp;A92&amp; "&lt;/h2&gt;&lt;table&gt;&lt;tbody&gt;"</f>
        <v>&lt;div class='v-space'&gt;&lt;/div&gt;&lt;div id='parenthesis'&gt;&lt;h2&gt;() (Open Parenthesis and Close Parenthesis)&lt;/h2&gt;&lt;table&gt;&lt;tbody&gt;</v>
      </c>
    </row>
    <row r="93" spans="1:3" ht="28" x14ac:dyDescent="0.2">
      <c r="A93" s="26" t="s">
        <v>180</v>
      </c>
      <c r="B93" s="27" t="s">
        <v>85</v>
      </c>
      <c r="C93" t="str">
        <f>"&lt;tr&gt;&lt;td class='table-first-column'&gt;" &amp;A93 &amp; "&lt;/td&gt;&lt;td&gt;" &amp; B93 &amp; "&lt;/td&gt;&lt;/tr&gt;"</f>
        <v>&lt;tr&gt;&lt;td class='table-first-column'&gt;Description:&lt;/td&gt;&lt;td&gt;Specifies that the expressions within the open parenthesis and close parenthesis are evaluated first. All other expressions are evaluated using standard operator precedence.&lt;/td&gt;&lt;/tr&gt;</v>
      </c>
    </row>
    <row r="94" spans="1:3" ht="28" x14ac:dyDescent="0.2">
      <c r="A94" s="26" t="s">
        <v>181</v>
      </c>
      <c r="B94" s="29" t="s">
        <v>189</v>
      </c>
      <c r="C94" t="str">
        <f>"&lt;tr&gt;&lt;td class='table-first-column'&gt;" &amp;A94 &amp; "&lt;/td&gt;&lt;td&gt;" &amp; B94 &amp; "&lt;/td&gt;&lt;/tr&gt;"</f>
        <v>&lt;tr&gt;&lt;td class='table-first-column'&gt;Use:&lt;/td&gt;&lt;td&gt;&lt;span class='formula'&gt;(expression1) expression2…&lt;/span&gt; and replace each expression with merge fields, expressions, or other numeric values.&lt;/td&gt;&lt;/tr&gt;</v>
      </c>
    </row>
    <row r="95" spans="1:3" ht="44" x14ac:dyDescent="0.2">
      <c r="A95" s="26" t="s">
        <v>182</v>
      </c>
      <c r="B95" s="28" t="s">
        <v>188</v>
      </c>
      <c r="C95" t="str">
        <f>"&lt;tr&gt;&lt;td class='table-first-column'&gt;" &amp;A95 &amp; "&lt;/td&gt;&lt;td&gt;" &amp; B95 &amp; "&lt;/td&gt;&lt;/tr&gt;"</f>
        <v>&lt;tr&gt;&lt;td class='table-first-column'&gt;Example:&lt;/td&gt;&lt;td&gt;&lt;span class='formula'&gt;(Unit_Value__c - Old_Value__c) / New_Value__c&lt;/span&gt; calculates the difference between the old value and new value divided by the new value.&lt;/td&gt;&lt;/tr&gt;</v>
      </c>
    </row>
    <row r="96" spans="1:3" x14ac:dyDescent="0.2">
      <c r="C96" s="34" t="s">
        <v>211</v>
      </c>
    </row>
    <row r="97" spans="1:3" x14ac:dyDescent="0.2">
      <c r="C97" s="34"/>
    </row>
    <row r="98" spans="1:3" x14ac:dyDescent="0.2">
      <c r="A98" s="22" t="s">
        <v>86</v>
      </c>
      <c r="B98" s="23" t="s">
        <v>171</v>
      </c>
      <c r="C98" t="str">
        <f>"&lt;div class='v-space'&gt;&lt;/div&gt;&lt;div id='" &amp; B98 &amp;"'&gt;&lt;h2&gt;" &amp;A98&amp; "&lt;/h2&gt;&lt;table&gt;&lt;tbody&gt;"</f>
        <v>&lt;div class='v-space'&gt;&lt;/div&gt;&lt;div id='equal'&gt;&lt;h2&gt;== (Equal)&lt;/h2&gt;&lt;table&gt;&lt;tbody&gt;</v>
      </c>
    </row>
    <row r="99" spans="1:3" x14ac:dyDescent="0.2">
      <c r="A99" s="26" t="s">
        <v>180</v>
      </c>
      <c r="B99" s="27" t="s">
        <v>190</v>
      </c>
      <c r="C99" t="str">
        <f>"&lt;tr&gt;&lt;td class='table-first-column'&gt;" &amp;A99 &amp; "&lt;/td&gt;&lt;td&gt;" &amp; B99 &amp; "&lt;/td&gt;&lt;/tr&gt;"</f>
        <v>&lt;tr&gt;&lt;td class='table-first-column'&gt;Description:&lt;/td&gt;&lt;td&gt;Evaluates if two values are equivalent. &lt;/td&gt;&lt;/tr&gt;</v>
      </c>
    </row>
    <row r="100" spans="1:3" ht="28" x14ac:dyDescent="0.2">
      <c r="A100" s="26" t="s">
        <v>181</v>
      </c>
      <c r="B100" s="29" t="s">
        <v>191</v>
      </c>
      <c r="C100" t="str">
        <f>"&lt;tr&gt;&lt;td class='table-first-column'&gt;" &amp;A100 &amp; "&lt;/td&gt;&lt;td&gt;" &amp; B100 &amp; "&lt;/td&gt;&lt;/tr&gt;"</f>
        <v>&lt;tr&gt;&lt;td class='table-first-column'&gt;Use:&lt;/td&gt;&lt;td&gt;&lt;span class='formula'&gt;expression1 == expression2&lt;/span&gt;, and replace each expression with merge fields, expressions, or other values.&lt;/td&gt;&lt;/tr&gt;</v>
      </c>
    </row>
    <row r="101" spans="1:3" ht="42" x14ac:dyDescent="0.2">
      <c r="A101" s="26" t="s">
        <v>182</v>
      </c>
      <c r="B101" s="30" t="s">
        <v>294</v>
      </c>
      <c r="C101" t="str">
        <f>"&lt;tr&gt;&lt;td class='table-first-column'&gt;" &amp;A101 &amp; "&lt;/td&gt;&lt;td&gt;" &amp; B101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02" spans="1:3" x14ac:dyDescent="0.2">
      <c r="C102" s="34" t="s">
        <v>211</v>
      </c>
    </row>
    <row r="103" spans="1:3" x14ac:dyDescent="0.2">
      <c r="C103" s="34"/>
    </row>
    <row r="104" spans="1:3" x14ac:dyDescent="0.2">
      <c r="A104" s="23" t="s">
        <v>88</v>
      </c>
      <c r="B104" s="23" t="s">
        <v>172</v>
      </c>
      <c r="C104" t="str">
        <f>"&lt;div class='v-space'&gt;&lt;/div&gt;&lt;div id='" &amp; B104 &amp;"'&gt;&lt;h2&gt;" &amp;A104&amp; "&lt;/h2&gt;&lt;table&gt;&lt;tbody&gt;"</f>
        <v>&lt;div class='v-space'&gt;&lt;/div&gt;&lt;div id='not_equal'&gt;&lt;h2&gt;!= (Not Equal)&lt;/h2&gt;&lt;table&gt;&lt;tbody&gt;</v>
      </c>
    </row>
    <row r="105" spans="1:3" x14ac:dyDescent="0.2">
      <c r="A105" s="26" t="s">
        <v>180</v>
      </c>
      <c r="B105" s="27" t="s">
        <v>89</v>
      </c>
      <c r="C105" t="str">
        <f>"&lt;tr&gt;&lt;td class='table-first-column'&gt;" &amp;A105 &amp; "&lt;/td&gt;&lt;td&gt;" &amp; B105 &amp; "&lt;/td&gt;&lt;/tr&gt;"</f>
        <v>&lt;tr&gt;&lt;td class='table-first-column'&gt;Description:&lt;/td&gt;&lt;td&gt;Evaluates if two values aren’t equivalent.&lt;/td&gt;&lt;/tr&gt;</v>
      </c>
    </row>
    <row r="106" spans="1:3" ht="68" customHeight="1" x14ac:dyDescent="0.2">
      <c r="A106" s="26" t="s">
        <v>181</v>
      </c>
      <c r="B106" s="29" t="s">
        <v>192</v>
      </c>
      <c r="C106" t="str">
        <f>"&lt;tr&gt;&lt;td class='table-first-column'&gt;" &amp;A106 &amp; "&lt;/td&gt;&lt;td&gt;" &amp; B106 &amp; "&lt;/td&gt;&lt;/tr&gt;"</f>
        <v>&lt;tr&gt;&lt;td class='table-first-column'&gt;Use:&lt;/td&gt;&lt;td&gt;&lt;span class='formula'&gt;expression1 != expression2&lt;/span&gt;, and replace each &lt;span class='formula'&gt;expression&lt;/span&gt; with merge fields, expressions, or other values.&lt;/td&gt;&lt;/tr&gt;</v>
      </c>
    </row>
    <row r="107" spans="1:3" ht="113" customHeight="1" x14ac:dyDescent="0.2">
      <c r="A107" s="26" t="s">
        <v>182</v>
      </c>
      <c r="B107" s="28" t="s">
        <v>289</v>
      </c>
      <c r="C107" t="str">
        <f>"&lt;tr&gt;&lt;td class='table-first-column'&gt;" &amp;A107 &amp; "&lt;/td&gt;&lt;td&gt;" &amp; B107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08" spans="1:3" x14ac:dyDescent="0.2">
      <c r="C108" s="34" t="s">
        <v>211</v>
      </c>
    </row>
    <row r="109" spans="1:3" x14ac:dyDescent="0.2">
      <c r="C109" s="34"/>
    </row>
    <row r="110" spans="1:3" x14ac:dyDescent="0.2">
      <c r="A110" s="23" t="s">
        <v>159</v>
      </c>
      <c r="B110" s="23" t="s">
        <v>173</v>
      </c>
      <c r="C110" t="str">
        <f>"&lt;div class='v-space'&gt;&lt;/div&gt;&lt;div id='" &amp; B110 &amp;"'&gt;&lt;h2&gt;" &amp;A110&amp; "&lt;/h2&gt;&lt;table&gt;&lt;tbody&gt;"</f>
        <v>&lt;div class='v-space'&gt;&lt;/div&gt;&lt;div id='less_than'&gt;&lt;h2&gt;&lt; (Less Than)&lt;/h2&gt;&lt;table&gt;&lt;tbody&gt;</v>
      </c>
    </row>
    <row r="111" spans="1:3" x14ac:dyDescent="0.2">
      <c r="A111" s="26" t="s">
        <v>180</v>
      </c>
      <c r="B111" s="27" t="s">
        <v>90</v>
      </c>
      <c r="C111" t="str">
        <f>"&lt;tr&gt;&lt;td class='table-first-column'&gt;" &amp;A111 &amp; "&lt;/td&gt;&lt;td&gt;" &amp; B111 &amp; "&lt;/td&gt;&lt;/tr&gt;"</f>
        <v>&lt;tr&gt;&lt;td class='table-first-column'&gt;Description:&lt;/td&gt;&lt;td&gt;Evaluates if a value is less than the value that follows this symbol.&lt;/td&gt;&lt;/tr&gt;</v>
      </c>
    </row>
    <row r="112" spans="1:3" ht="78" customHeight="1" x14ac:dyDescent="0.2">
      <c r="A112" s="26" t="s">
        <v>181</v>
      </c>
      <c r="B112" s="29" t="s">
        <v>194</v>
      </c>
      <c r="C112" t="str">
        <f>"&lt;tr&gt;&lt;td class='table-first-column'&gt;" &amp;A112 &amp; "&lt;/td&gt;&lt;td&gt;" &amp; B112 &amp; "&lt;/td&gt;&lt;/tr&gt;"</f>
        <v>&lt;tr&gt;&lt;td class='table-first-column'&gt;Use:&lt;/td&gt;&lt;td&gt;&lt;span class='formula'&gt;value1 &lt; value2&lt;/span&gt; and replace each &lt;span class='formula'&gt;value&lt;/span&gt; with merge fields, expressions, or other numeric, text, date, datetime values.&lt;/td&gt;&lt;/tr&gt;</v>
      </c>
    </row>
    <row r="113" spans="1:3" ht="29" x14ac:dyDescent="0.2">
      <c r="A113" s="26" t="s">
        <v>182</v>
      </c>
      <c r="B113" s="28" t="s">
        <v>193</v>
      </c>
      <c r="C113" t="str">
        <f>"&lt;tr&gt;&lt;td class='table-first-column'&gt;" &amp;A113 &amp; "&lt;/td&gt;&lt;td&gt;" &amp; B113 &amp; "&lt;/td&gt;&lt;/tr&gt;"</f>
        <v>&lt;tr&gt;&lt;td class='table-first-column'&gt;Example:&lt;/td&gt;&lt;td&gt;&lt;span class='formula'&gt;IF(AnnualRevenue &lt; 1000000, 1, 2)&lt;/span&gt; assigns the value 1 with revenues less than one million and the value 2 to revenues greater than one million.&lt;/td&gt;&lt;/tr&gt;</v>
      </c>
    </row>
    <row r="114" spans="1:3" x14ac:dyDescent="0.2">
      <c r="C114" s="34" t="s">
        <v>211</v>
      </c>
    </row>
    <row r="115" spans="1:3" x14ac:dyDescent="0.2">
      <c r="C115" s="34"/>
    </row>
    <row r="116" spans="1:3" x14ac:dyDescent="0.2">
      <c r="A116" s="23" t="s">
        <v>160</v>
      </c>
      <c r="B116" s="23" t="s">
        <v>174</v>
      </c>
      <c r="C116" t="str">
        <f>"&lt;div class='v-space'&gt;&lt;/div&gt;&lt;div id='" &amp; B116 &amp;"'&gt;&lt;h2&gt;" &amp;A116&amp; "&lt;/h2&gt;&lt;table&gt;&lt;tbody&gt;"</f>
        <v>&lt;div class='v-space'&gt;&lt;/div&gt;&lt;div id='greater_than'&gt;&lt;h2&gt;&gt; (Greater Than)&lt;/h2&gt;&lt;table&gt;&lt;tbody&gt;</v>
      </c>
    </row>
    <row r="117" spans="1:3" x14ac:dyDescent="0.2">
      <c r="A117" s="26" t="s">
        <v>180</v>
      </c>
      <c r="B117" s="27" t="s">
        <v>91</v>
      </c>
      <c r="C117" t="str">
        <f>"&lt;tr&gt;&lt;td class='table-first-column'&gt;" &amp;A117 &amp; "&lt;/td&gt;&lt;td&gt;" &amp; B117 &amp; "&lt;/td&gt;&lt;/tr&gt;"</f>
        <v>&lt;tr&gt;&lt;td class='table-first-column'&gt;Description:&lt;/td&gt;&lt;td&gt;Evaluates if a value is greater than the value that follows this symbol.&lt;/td&gt;&lt;/tr&gt;</v>
      </c>
    </row>
    <row r="118" spans="1:3" ht="28" x14ac:dyDescent="0.2">
      <c r="A118" s="26" t="s">
        <v>181</v>
      </c>
      <c r="B118" s="29" t="s">
        <v>195</v>
      </c>
      <c r="C118" t="str">
        <f>"&lt;tr&gt;&lt;td class='table-first-column'&gt;" &amp;A118 &amp; "&lt;/td&gt;&lt;td&gt;" &amp; B118 &amp; "&lt;/td&gt;&lt;/tr&gt;"</f>
        <v>&lt;tr&gt;&lt;td class='table-first-column'&gt;Use:&lt;/td&gt;&lt;td&gt;&lt;span class='formula'&gt;value1 &gt; value2&lt;/span&gt; and replace each value with merge fields, expressions, or other numeric, text, date, datetime values.&lt;/td&gt;&lt;/tr&gt;</v>
      </c>
    </row>
    <row r="119" spans="1:3" ht="44" x14ac:dyDescent="0.2">
      <c r="A119" s="26" t="s">
        <v>182</v>
      </c>
      <c r="B119" s="28" t="s">
        <v>196</v>
      </c>
      <c r="C119" t="str">
        <f>"&lt;tr&gt;&lt;td class='table-first-column'&gt;" &amp;A119 &amp; "&lt;/td&gt;&lt;td&gt;" &amp; B119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20" spans="1:3" x14ac:dyDescent="0.2">
      <c r="C120" s="34" t="s">
        <v>211</v>
      </c>
    </row>
    <row r="122" spans="1:3" x14ac:dyDescent="0.2">
      <c r="A122" s="23" t="s">
        <v>161</v>
      </c>
      <c r="B122" s="23" t="s">
        <v>175</v>
      </c>
      <c r="C122" t="str">
        <f>"&lt;div class='v-space'&gt;&lt;/div&gt;&lt;div id='" &amp; B122 &amp;"'&gt;&lt;h2&gt;" &amp;A122&amp; "&lt;/h2&gt;&lt;table&gt;&lt;tbody&gt;"</f>
        <v>&lt;div class='v-space'&gt;&lt;/div&gt;&lt;div id='less_than_or_equal'&gt;&lt;h2&gt;&lt;= (Less Than or Equal)&lt;/h2&gt;&lt;table&gt;&lt;tbody&gt;</v>
      </c>
    </row>
    <row r="123" spans="1:3" x14ac:dyDescent="0.2">
      <c r="A123" s="26" t="s">
        <v>180</v>
      </c>
      <c r="B123" s="27" t="s">
        <v>92</v>
      </c>
      <c r="C123" t="str">
        <f>"&lt;tr&gt;&lt;td class='table-first-column'&gt;" &amp;A123 &amp; "&lt;/td&gt;&lt;td&gt;" &amp; B123 &amp; "&lt;/td&gt;&lt;/tr&gt;"</f>
        <v>&lt;tr&gt;&lt;td class='table-first-column'&gt;Description:&lt;/td&gt;&lt;td&gt;Evaluates if a value is less than or equal to the value that follows this symbol.&lt;/td&gt;&lt;/tr&gt;</v>
      </c>
    </row>
    <row r="124" spans="1:3" ht="43" customHeight="1" x14ac:dyDescent="0.2">
      <c r="A124" s="26" t="s">
        <v>181</v>
      </c>
      <c r="B124" s="29" t="s">
        <v>197</v>
      </c>
      <c r="C124" t="str">
        <f>"&lt;tr&gt;&lt;td class='table-first-column'&gt;" &amp;A124 &amp; "&lt;/td&gt;&lt;td&gt;" &amp; B124 &amp; "&lt;/td&gt;&lt;/tr&gt;"</f>
        <v>&lt;tr&gt;&lt;td class='table-first-column'&gt;Use:&lt;/td&gt;&lt;td&gt;&lt;span class='formula'&gt;value1 &lt;= value2&lt;/span&gt; and replace each &lt;span class='formula'&gt;value&lt;/span&gt; with merge fields, expressions, or other numeric, text, date, datetime values.&lt;/td&gt;&lt;/tr&gt;</v>
      </c>
    </row>
    <row r="125" spans="1:3" ht="67" customHeight="1" x14ac:dyDescent="0.2">
      <c r="A125" s="26" t="s">
        <v>182</v>
      </c>
      <c r="B125" s="28" t="s">
        <v>198</v>
      </c>
      <c r="C125" t="str">
        <f>"&lt;tr&gt;&lt;td class='table-first-column'&gt;" &amp;A125 &amp; "&lt;/td&gt;&lt;td&gt;" &amp; B125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26" spans="1:3" x14ac:dyDescent="0.2">
      <c r="C126" s="34" t="s">
        <v>211</v>
      </c>
    </row>
    <row r="128" spans="1:3" ht="44" customHeight="1" x14ac:dyDescent="0.2">
      <c r="A128" s="23" t="s">
        <v>274</v>
      </c>
      <c r="B128" s="23" t="s">
        <v>176</v>
      </c>
      <c r="C128" t="str">
        <f>"&lt;div class='v-space'&gt;&lt;/div&gt;&lt;div id='" &amp; B128 &amp;"'&gt;&lt;h2&gt;" &amp;A128&amp; "&lt;/h2&gt;&lt;table&gt;&lt;tbody&gt;"</f>
        <v>&lt;div class='v-space'&gt;&lt;/div&gt;&lt;div id='greater_than_or_equal'&gt;&lt;h2&gt;&gt;= (Greater Than or Equal)&lt;/h2&gt;&lt;table&gt;&lt;tbody&gt;</v>
      </c>
    </row>
    <row r="129" spans="1:3" x14ac:dyDescent="0.2">
      <c r="A129" s="26" t="s">
        <v>180</v>
      </c>
      <c r="B129" s="27" t="s">
        <v>93</v>
      </c>
      <c r="C129" t="str">
        <f>"&lt;tr&gt;&lt;td class='table-first-column'&gt;" &amp;A129 &amp; "&lt;/td&gt;&lt;td&gt;" &amp; B129 &amp; "&lt;/td&gt;&lt;/tr&gt;"</f>
        <v>&lt;tr&gt;&lt;td class='table-first-column'&gt;Description:&lt;/td&gt;&lt;td&gt;Evaluates if a value is greater than or equal to the value that follows this symbol.&lt;/td&gt;&lt;/tr&gt;</v>
      </c>
    </row>
    <row r="130" spans="1:3" ht="29" x14ac:dyDescent="0.2">
      <c r="A130" s="26" t="s">
        <v>181</v>
      </c>
      <c r="B130" s="29" t="s">
        <v>200</v>
      </c>
      <c r="C130" t="str">
        <f>"&lt;tr&gt;&lt;td class='table-first-column'&gt;" &amp;A130 &amp; "&lt;/td&gt;&lt;td&gt;" &amp; B130 &amp; "&lt;/td&gt;&lt;/tr&gt;"</f>
        <v>&lt;tr&gt;&lt;td class='table-first-column'&gt;Use:&lt;/td&gt;&lt;td&gt;&lt;span class='formula'&gt;value1 &gt;= value2&lt;/span&gt; and replace each &lt;span class='formula'&gt;value&lt;/span&gt; with merge fields, expressions, or other numeric, text, date, datetime values.&lt;/td&gt;&lt;/tr&gt;</v>
      </c>
    </row>
    <row r="131" spans="1:3" ht="44" x14ac:dyDescent="0.2">
      <c r="A131" s="26" t="s">
        <v>182</v>
      </c>
      <c r="B131" s="28" t="s">
        <v>199</v>
      </c>
      <c r="C131" t="str">
        <f>"&lt;tr&gt;&lt;td class='table-first-column'&gt;" &amp;A131 &amp; "&lt;/td&gt;&lt;td&gt;" &amp; B131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32" spans="1:3" x14ac:dyDescent="0.2">
      <c r="C132" s="34" t="s">
        <v>211</v>
      </c>
    </row>
    <row r="134" spans="1:3" x14ac:dyDescent="0.2">
      <c r="A134" s="23" t="s">
        <v>163</v>
      </c>
      <c r="B134" s="23" t="s">
        <v>273</v>
      </c>
      <c r="C134" t="str">
        <f>"&lt;div class='v-space'&gt;&lt;/div&gt;&lt;div id='" &amp; B134 &amp;"'&gt;&lt;h2&gt;" &amp;A134&amp; "&lt;/h2&gt;&lt;table&gt;&lt;tbody&gt;"</f>
        <v>&lt;div class='v-space'&gt;&lt;/div&gt;&lt;div id='and_s'&gt;&lt;h2&gt;&amp;&amp; (AND)&lt;/h2&gt;&lt;table&gt;&lt;tbody&gt;</v>
      </c>
    </row>
    <row r="135" spans="1:3" ht="28" x14ac:dyDescent="0.2">
      <c r="A135" s="26" t="s">
        <v>180</v>
      </c>
      <c r="B135" s="27" t="s">
        <v>94</v>
      </c>
      <c r="C135" t="str">
        <f>"&lt;tr&gt;&lt;td class='table-first-column'&gt;" &amp;A135 &amp; "&lt;/td&gt;&lt;td&gt;" &amp; B135 &amp; "&lt;/td&gt;&lt;/tr&gt;"</f>
        <v>&lt;tr&gt;&lt;td class='table-first-column'&gt;Description:&lt;/td&gt;&lt;td&gt;Evaluates if two values or expressions are both true. Use this operator as an alternative to the logical function AND.&lt;/td&gt;&lt;/tr&gt;</v>
      </c>
    </row>
    <row r="136" spans="1:3" ht="70" customHeight="1" x14ac:dyDescent="0.2">
      <c r="A136" s="26" t="s">
        <v>181</v>
      </c>
      <c r="B136" s="28" t="s">
        <v>212</v>
      </c>
      <c r="C136" t="str">
        <f>"&lt;tr&gt;&lt;td class='table-first-column'&gt;" &amp;A136 &amp; "&lt;/td&gt;&lt;td&gt;" &amp; B136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37" spans="1:3" ht="69" customHeight="1" x14ac:dyDescent="0.2">
      <c r="A137" s="26" t="s">
        <v>182</v>
      </c>
      <c r="B137" s="28" t="s">
        <v>288</v>
      </c>
      <c r="C137" t="str">
        <f>"&lt;tr&gt;&lt;td class='table-first-column'&gt;" &amp;A137 &amp; "&lt;/td&gt;&lt;td&gt;" &amp; B137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38" spans="1:3" x14ac:dyDescent="0.2">
      <c r="C138" s="34" t="s">
        <v>211</v>
      </c>
    </row>
    <row r="141" spans="1:3" x14ac:dyDescent="0.2">
      <c r="A141" s="23" t="s">
        <v>95</v>
      </c>
      <c r="B141" s="23" t="s">
        <v>272</v>
      </c>
      <c r="C141" t="str">
        <f>"&lt;div class='v-space'&gt;&lt;/div&gt;&lt;div id='" &amp; B141 &amp;"'&gt;&lt;h2&gt;" &amp;A141&amp; "&lt;/h2&gt;&lt;table&gt;&lt;tbody&gt;"</f>
        <v>&lt;div class='v-space'&gt;&lt;/div&gt;&lt;div id='or_s'&gt;&lt;h2&gt;|| (OR)&lt;/h2&gt;&lt;table&gt;&lt;tbody&gt;</v>
      </c>
    </row>
    <row r="142" spans="1:3" ht="28" x14ac:dyDescent="0.2">
      <c r="A142" s="26" t="s">
        <v>180</v>
      </c>
      <c r="B142" s="27" t="s">
        <v>96</v>
      </c>
      <c r="C142" t="str">
        <f>"&lt;tr&gt;&lt;td class='table-first-column'&gt;" &amp;A142 &amp; "&lt;/td&gt;&lt;td&gt;" &amp; B142 &amp; "&lt;/td&gt;&lt;/tr&gt;"</f>
        <v>&lt;tr&gt;&lt;td class='table-first-column'&gt;Description:&lt;/td&gt;&lt;td&gt;Evaluates if at least one of multiple values or expressions is true. Use this operator as an alternative to the logical function OR.&lt;/td&gt;&lt;/tr&gt;</v>
      </c>
    </row>
    <row r="143" spans="1:3" ht="29" x14ac:dyDescent="0.2">
      <c r="A143" s="26" t="s">
        <v>181</v>
      </c>
      <c r="B143" s="28" t="s">
        <v>201</v>
      </c>
      <c r="C143" t="str">
        <f>"&lt;tr&gt;&lt;td class='table-first-column'&gt;" &amp;A143 &amp; "&lt;/td&gt;&lt;td&gt;" &amp; B143 &amp; "&lt;/td&gt;&lt;/tr&gt;"</f>
        <v>&lt;tr&gt;&lt;td class='table-first-column'&gt;Use:&lt;/td&gt;&lt;td&gt;&lt;span class='formula'&gt;(logical1) || (logical2)&lt;/span&gt; and replace any number of logical references with the values or expressions you want evaluated.&lt;/td&gt;&lt;/tr&gt;</v>
      </c>
    </row>
    <row r="144" spans="1:3" ht="76" customHeight="1" x14ac:dyDescent="0.2">
      <c r="A144" s="26" t="s">
        <v>182</v>
      </c>
      <c r="B144" s="28" t="s">
        <v>287</v>
      </c>
      <c r="C144" t="str">
        <f>"&lt;tr&gt;&lt;td class='table-first-column'&gt;" &amp;A144 &amp; "&lt;/td&gt;&lt;td&gt;" &amp; B144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45" spans="1:3" x14ac:dyDescent="0.2">
      <c r="C145" s="34" t="s">
        <v>211</v>
      </c>
    </row>
    <row r="146" spans="1:3" x14ac:dyDescent="0.2">
      <c r="A146" s="23"/>
      <c r="B146" s="23"/>
    </row>
    <row r="147" spans="1:3" x14ac:dyDescent="0.2">
      <c r="A147" s="23" t="s">
        <v>164</v>
      </c>
      <c r="B147" s="23" t="s">
        <v>179</v>
      </c>
      <c r="C147" t="str">
        <f>"&lt;div class='v-space'&gt;&lt;/div&gt;&lt;div id='" &amp; B147 &amp;"'&gt;&lt;h2&gt;" &amp;A147&amp; "&lt;/h2&gt;&lt;table&gt;&lt;tbody&gt;"</f>
        <v>&lt;div class='v-space'&gt;&lt;/div&gt;&lt;div id='concatenate'&gt;&lt;h2&gt;&amp; (Concatenate)&lt;/h2&gt;&lt;table&gt;&lt;tbody&gt;</v>
      </c>
    </row>
    <row r="148" spans="1:3" x14ac:dyDescent="0.2">
      <c r="A148" s="26" t="s">
        <v>180</v>
      </c>
      <c r="B148" s="27" t="s">
        <v>102</v>
      </c>
      <c r="C148" t="str">
        <f>"&lt;tr&gt;&lt;td class='table-first-column'&gt;" &amp;A148 &amp; "&lt;/td&gt;&lt;td&gt;" &amp; B148 &amp; "&lt;/td&gt;&lt;/tr&gt;"</f>
        <v>&lt;tr&gt;&lt;td class='table-first-column'&gt;Description:&lt;/td&gt;&lt;td&gt;Connects two or more strings.&lt;/td&gt;&lt;/tr&gt;</v>
      </c>
    </row>
    <row r="149" spans="1:3" ht="28" x14ac:dyDescent="0.2">
      <c r="A149" s="26" t="s">
        <v>181</v>
      </c>
      <c r="B149" s="29" t="s">
        <v>213</v>
      </c>
      <c r="C149" t="str">
        <f>"&lt;tr&gt;&lt;td class='table-first-column'&gt;" &amp;A149 &amp; "&lt;/td&gt;&lt;td&gt;" &amp; B149 &amp; "&lt;/td&gt;&lt;/tr&gt;"</f>
        <v>&lt;tr&gt;&lt;td class='table-first-column'&gt;Use:&lt;/td&gt;&lt;td&gt;&lt;span class='formula'&gt;string1 &amp; string2&lt;/span&gt; and replace each string with merge fields, expressions, or other values.&lt;/td&gt;&lt;/tr&gt;</v>
      </c>
    </row>
    <row r="150" spans="1:3" ht="60" x14ac:dyDescent="0.2">
      <c r="A150" s="26" t="s">
        <v>182</v>
      </c>
      <c r="B150" s="28" t="s">
        <v>286</v>
      </c>
      <c r="C150" t="str">
        <f>"&lt;tr&gt;&lt;td class='table-first-column'&gt;" &amp;A150 &amp; "&lt;/td&gt;&lt;td&gt;" &amp; B150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51" spans="1:3" x14ac:dyDescent="0.2">
      <c r="C151" s="34" t="s">
        <v>211</v>
      </c>
    </row>
    <row r="153" spans="1:3" x14ac:dyDescent="0.2">
      <c r="A153" s="23" t="s">
        <v>108</v>
      </c>
      <c r="B153" s="23" t="str">
        <f>SUBSTITUTE(LOWER(A153), " ", "_")</f>
        <v>adddays</v>
      </c>
      <c r="C153" t="str">
        <f>"&lt;div class='v-space'&gt;&lt;/div&gt;&lt;div id='" &amp; B153 &amp;"'&gt;&lt;h2&gt;" &amp;A153&amp; "&lt;/h2&gt;&lt;table&gt;&lt;tbody&gt;"</f>
        <v>&lt;div class='v-space'&gt;&lt;/div&gt;&lt;div id='adddays'&gt;&lt;h2&gt;ADDDAYS&lt;/h2&gt;&lt;table&gt;&lt;tbody&gt;</v>
      </c>
    </row>
    <row r="154" spans="1:3" x14ac:dyDescent="0.2">
      <c r="A154" s="26" t="s">
        <v>180</v>
      </c>
      <c r="B154" s="27" t="s">
        <v>109</v>
      </c>
      <c r="C154" t="str">
        <f>"&lt;tr&gt;&lt;td class='table-first-column'&gt;" &amp;A154 &amp; "&lt;/td&gt;&lt;td&gt;" &amp; B154 &amp; "&lt;/td&gt;&lt;/tr&gt;"</f>
        <v>&lt;tr&gt;&lt;td class='table-first-column'&gt;Description:&lt;/td&gt;&lt;td&gt;Returns the date that is the indicated number of days before or after a specified date. &lt;/td&gt;&lt;/tr&gt;</v>
      </c>
    </row>
    <row r="155" spans="1:3" ht="31" x14ac:dyDescent="0.2">
      <c r="A155" s="26" t="s">
        <v>181</v>
      </c>
      <c r="B155" s="28" t="s">
        <v>202</v>
      </c>
      <c r="C155" t="str">
        <f>"&lt;tr&gt;&lt;td class='table-first-column'&gt;" &amp;A155 &amp; "&lt;/td&gt;&lt;td&gt;" &amp; B155 &amp; "&lt;/td&gt;&lt;/tr&gt;"</f>
        <v>&lt;tr&gt;&lt;td class='table-first-column'&gt;Use:&lt;/td&gt;&lt;td&gt;&lt;span class='formula'&gt;ADDDAYS (date/datetime, num)&lt;/span&gt; and replace date with the start date and num with the number of days to be added.&lt;/td&gt;&lt;/tr&gt;</v>
      </c>
    </row>
    <row r="156" spans="1:3" ht="45" x14ac:dyDescent="0.2">
      <c r="A156" s="26" t="s">
        <v>182</v>
      </c>
      <c r="B156" s="28" t="s">
        <v>285</v>
      </c>
      <c r="C156" t="str">
        <f>"&lt;tr&gt;&lt;td class='table-first-column'&gt;" &amp;A156 &amp; "&lt;/td&gt;&lt;td&gt;" &amp; B156 &amp; "&lt;/td&gt;&lt;/tr&gt;"</f>
        <v>&lt;tr&gt;&lt;td class='table-first-column'&gt;Example:&lt;/td&gt;&lt;td&gt;&lt;span class='formula'&gt;ADDDAYS(StartDate, 5)&lt;/span&gt;&lt;div class='v-space-s'&gt;&lt;/div&gt;Adds 5 days to the start date. For example, if the start date is &lt;b&gt;September 20, 2017&lt;/b&gt;, the resulting date is &lt;b&gt;September 25, 2017&lt;/b&gt;.&lt;/td&gt;&lt;/tr&gt;</v>
      </c>
    </row>
    <row r="157" spans="1:3" x14ac:dyDescent="0.2">
      <c r="C157" s="34" t="s">
        <v>211</v>
      </c>
    </row>
    <row r="159" spans="1:3" x14ac:dyDescent="0.2">
      <c r="A159" s="23" t="s">
        <v>106</v>
      </c>
      <c r="B159" s="23" t="str">
        <f>SUBSTITUTE(LOWER(A159), " ", "_")</f>
        <v>addmonths</v>
      </c>
      <c r="C159" t="str">
        <f>"&lt;div class='v-space'&gt;&lt;/div&gt;&lt;div id='" &amp; B159 &amp;"'&gt;&lt;h2&gt;" &amp;A159&amp; "&lt;/h2&gt;&lt;table&gt;&lt;tbody&gt;"</f>
        <v>&lt;div class='v-space'&gt;&lt;/div&gt;&lt;div id='addmonths'&gt;&lt;h2&gt;ADDMONTHS&lt;/h2&gt;&lt;table&gt;&lt;tbody&gt;</v>
      </c>
    </row>
    <row r="160" spans="1:3" ht="42" x14ac:dyDescent="0.2">
      <c r="A160" s="26" t="s">
        <v>180</v>
      </c>
      <c r="B160" s="27" t="s">
        <v>107</v>
      </c>
      <c r="C160" t="str">
        <f>"&lt;tr&gt;&lt;td class='table-first-column'&gt;" &amp;A160 &amp; "&lt;/td&gt;&lt;td&gt;" &amp; B160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61" spans="1:3" ht="52" customHeight="1" x14ac:dyDescent="0.2">
      <c r="A161" s="26" t="s">
        <v>181</v>
      </c>
      <c r="B161" s="28" t="s">
        <v>504</v>
      </c>
      <c r="C161" t="str">
        <f>"&lt;tr&gt;&lt;td class='table-first-column'&gt;" &amp;A161 &amp; "&lt;/td&gt;&lt;td&gt;" &amp; B161 &amp; "&lt;/td&gt;&lt;/tr&gt;"</f>
        <v>&lt;tr&gt;&lt;td class='table-first-column'&gt;Use:&lt;/td&gt;&lt;td&gt;&lt;span class='formula'&gt;ADDMONTHS (date/datetime, num) &lt;/span&gt;and replace &lt;span class='formula'&gt;date&lt;/span&gt; with the start date and &lt;span class='formula'&gt;num&lt;/span&gt; with the number of months to be added.&lt;/td&gt;&lt;/tr&gt;</v>
      </c>
    </row>
    <row r="162" spans="1:3" ht="75" x14ac:dyDescent="0.2">
      <c r="A162" s="26" t="s">
        <v>182</v>
      </c>
      <c r="B162" s="28" t="s">
        <v>284</v>
      </c>
      <c r="C162" t="str">
        <f>"&lt;tr&gt;&lt;td class='table-first-column'&gt;" &amp;A162 &amp; "&lt;/td&gt;&lt;td&gt;" &amp; B162 &amp; "&lt;/td&gt;&lt;/tr&gt;"</f>
        <v>&lt;tr&gt;&lt;td class='table-first-column'&gt;Example:&lt;/td&gt;&lt;td&gt;&lt;span class='formula'&gt;ADDMONTHS(StartDate,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63" spans="1:3" x14ac:dyDescent="0.2">
      <c r="C163" s="34" t="s">
        <v>211</v>
      </c>
    </row>
    <row r="164" spans="1:3" x14ac:dyDescent="0.2">
      <c r="C164" s="34"/>
    </row>
    <row r="165" spans="1:3" x14ac:dyDescent="0.2">
      <c r="A165" s="23" t="s">
        <v>659</v>
      </c>
      <c r="B165" s="23" t="str">
        <f>SUBSTITUTE(LOWER(A165), " ", "_")</f>
        <v>agg_avg</v>
      </c>
      <c r="C165" t="str">
        <f>"&lt;div class='v-space'&gt;&lt;/div&gt;&lt;div id='" &amp; B165 &amp;"'&gt;&lt;h2&gt;" &amp;A165&amp; "&lt;/h2&gt;&lt;table&gt;&lt;tbody&gt;"</f>
        <v>&lt;div class='v-space'&gt;&lt;/div&gt;&lt;div id='agg_avg'&gt;&lt;h2&gt;AGG_AVG&lt;/h2&gt;&lt;table&gt;&lt;tbody&gt;</v>
      </c>
    </row>
    <row r="166" spans="1:3" ht="28" x14ac:dyDescent="0.2">
      <c r="A166" s="26" t="s">
        <v>180</v>
      </c>
      <c r="B166" s="27" t="s">
        <v>679</v>
      </c>
      <c r="C166" t="str">
        <f>"&lt;tr&gt;&lt;td class='table-first-column'&gt;" &amp;A166 &amp; "&lt;/td&gt;&lt;td&gt;" &amp; B166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67" spans="1:3" ht="44" x14ac:dyDescent="0.2">
      <c r="A167" s="26" t="s">
        <v>181</v>
      </c>
      <c r="B167" s="28" t="s">
        <v>666</v>
      </c>
      <c r="C167" t="str">
        <f>"&lt;tr&gt;&lt;td class='table-first-column'&gt;" &amp;A167 &amp; "&lt;/td&gt;&lt;td&gt;" &amp; B167 &amp; "&lt;/td&gt;&lt;/tr&gt;"</f>
        <v>&lt;tr&gt;&lt;td class='table-first-column'&gt;Use:&lt;/td&gt;&lt;td&gt;&lt;span class='formula'&gt;AGG_AVG(aggregate_object_name, aggregate_field, group_field, group_values_field_on_source_object, [additional_criteria]) &lt;/span&gt;&lt;/td&gt;&lt;/tr&gt;</v>
      </c>
    </row>
    <row r="168" spans="1:3" ht="90" x14ac:dyDescent="0.2">
      <c r="A168" s="26" t="s">
        <v>182</v>
      </c>
      <c r="B168" s="28" t="s">
        <v>669</v>
      </c>
      <c r="C168" t="str">
        <f>"&lt;tr&gt;&lt;td class='table-first-column'&gt;" &amp;A168 &amp; "&lt;/td&gt;&lt;td&gt;" &amp; B168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69" spans="1:3" ht="69" customHeight="1" x14ac:dyDescent="0.2">
      <c r="A169" s="26" t="s">
        <v>206</v>
      </c>
      <c r="B169" s="32" t="s">
        <v>678</v>
      </c>
      <c r="C169" t="str">
        <f>"&lt;tr&gt;&lt;td class='table-first-column'&gt;" &amp;A169 &amp; "&lt;/td&gt;&lt;td&gt;" &amp; B169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70" spans="1:3" x14ac:dyDescent="0.2">
      <c r="C170" s="34" t="s">
        <v>211</v>
      </c>
    </row>
    <row r="171" spans="1:3" x14ac:dyDescent="0.2">
      <c r="C171" s="34"/>
    </row>
    <row r="172" spans="1:3" x14ac:dyDescent="0.2">
      <c r="A172" s="23" t="s">
        <v>660</v>
      </c>
      <c r="B172" s="23" t="str">
        <f>SUBSTITUTE(LOWER(A172), " ", "_")</f>
        <v>agg_count</v>
      </c>
      <c r="C172" t="str">
        <f>"&lt;div class='v-space'&gt;&lt;/div&gt;&lt;div id='" &amp; B172 &amp;"'&gt;&lt;h2&gt;" &amp;A172&amp; "&lt;/h2&gt;&lt;table&gt;&lt;tbody&gt;"</f>
        <v>&lt;div class='v-space'&gt;&lt;/div&gt;&lt;div id='agg_count'&gt;&lt;h2&gt;AGG_COUNT&lt;/h2&gt;&lt;table&gt;&lt;tbody&gt;</v>
      </c>
    </row>
    <row r="173" spans="1:3" ht="28" x14ac:dyDescent="0.2">
      <c r="A173" s="26" t="s">
        <v>180</v>
      </c>
      <c r="B173" s="27" t="s">
        <v>680</v>
      </c>
      <c r="C173" t="str">
        <f>"&lt;tr&gt;&lt;td class='table-first-column'&gt;" &amp;A173 &amp; "&lt;/td&gt;&lt;td&gt;" &amp; B173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74" spans="1:3" ht="44" x14ac:dyDescent="0.2">
      <c r="A174" s="26" t="s">
        <v>181</v>
      </c>
      <c r="B174" s="28" t="s">
        <v>667</v>
      </c>
      <c r="C174" t="str">
        <f>"&lt;tr&gt;&lt;td class='table-first-column'&gt;" &amp;A174 &amp; "&lt;/td&gt;&lt;td&gt;" &amp; B174 &amp; "&lt;/td&gt;&lt;/tr&gt;"</f>
        <v>&lt;tr&gt;&lt;td class='table-first-column'&gt;Use:&lt;/td&gt;&lt;td&gt;&lt;span class='formula'&gt;AGG_COUNT(aggregate_object_name, aggregate_field, group_field, group_values_field_on_source_object, [additional_criteria]) &lt;/span&gt;&lt;/td&gt;&lt;/tr&gt;</v>
      </c>
    </row>
    <row r="175" spans="1:3" ht="90" x14ac:dyDescent="0.2">
      <c r="A175" s="26" t="s">
        <v>182</v>
      </c>
      <c r="B175" s="28" t="s">
        <v>670</v>
      </c>
      <c r="C175" t="str">
        <f>"&lt;tr&gt;&lt;td class='table-first-column'&gt;" &amp;A175 &amp; "&lt;/td&gt;&lt;td&gt;" &amp; B175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76" spans="1:3" ht="69" customHeight="1" x14ac:dyDescent="0.2">
      <c r="A176" s="26" t="s">
        <v>206</v>
      </c>
      <c r="B176" s="32" t="s">
        <v>678</v>
      </c>
      <c r="C176" t="str">
        <f>"&lt;tr&gt;&lt;td class='table-first-column'&gt;" &amp;A176 &amp; "&lt;/td&gt;&lt;td&gt;" &amp; B176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77" spans="1:3" x14ac:dyDescent="0.2">
      <c r="C177" s="34" t="s">
        <v>211</v>
      </c>
    </row>
    <row r="178" spans="1:3" x14ac:dyDescent="0.2">
      <c r="C178" s="34"/>
    </row>
    <row r="179" spans="1:3" x14ac:dyDescent="0.2">
      <c r="A179" s="23" t="s">
        <v>661</v>
      </c>
      <c r="B179" s="23" t="str">
        <f>SUBSTITUTE(LOWER(A179), " ", "_")</f>
        <v>agg_count_distinct</v>
      </c>
      <c r="C179" t="str">
        <f>"&lt;div class='v-space'&gt;&lt;/div&gt;&lt;div id='" &amp; B179 &amp;"'&gt;&lt;h2&gt;" &amp;A179&amp; "&lt;/h2&gt;&lt;table&gt;&lt;tbody&gt;"</f>
        <v>&lt;div class='v-space'&gt;&lt;/div&gt;&lt;div id='agg_count_distinct'&gt;&lt;h2&gt;AGG_COUNT_DISTINCT&lt;/h2&gt;&lt;table&gt;&lt;tbody&gt;</v>
      </c>
    </row>
    <row r="180" spans="1:3" ht="28" x14ac:dyDescent="0.2">
      <c r="A180" s="26" t="s">
        <v>180</v>
      </c>
      <c r="B180" s="27" t="s">
        <v>681</v>
      </c>
      <c r="C180" t="str">
        <f>"&lt;tr&gt;&lt;td class='table-first-column'&gt;" &amp;A180 &amp; "&lt;/td&gt;&lt;td&gt;" &amp; B180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181" spans="1:3" ht="45" x14ac:dyDescent="0.2">
      <c r="A181" s="26" t="s">
        <v>181</v>
      </c>
      <c r="B181" s="28" t="s">
        <v>668</v>
      </c>
      <c r="C181" t="str">
        <f>"&lt;tr&gt;&lt;td class='table-first-column'&gt;" &amp;A181 &amp; "&lt;/td&gt;&lt;td&gt;" &amp; B181 &amp; "&lt;/td&gt;&lt;/tr&gt;"</f>
        <v>&lt;tr&gt;&lt;td class='table-first-column'&gt;Use:&lt;/td&gt;&lt;td&gt;&lt;span class='formula'&gt;AGG_COUNT_DISTINCT(aggregate_object_name, aggregate_field, group_field, group_values_field_on_source_object, [additional_criteria]) &lt;/span&gt;&lt;/td&gt;&lt;/tr&gt;</v>
      </c>
    </row>
    <row r="182" spans="1:3" ht="117" customHeight="1" x14ac:dyDescent="0.2">
      <c r="A182" s="26" t="s">
        <v>182</v>
      </c>
      <c r="B182" s="28" t="s">
        <v>671</v>
      </c>
      <c r="C182" t="str">
        <f>"&lt;tr&gt;&lt;td class='table-first-column'&gt;" &amp;A182 &amp; "&lt;/td&gt;&lt;td&gt;" &amp; B182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183" spans="1:3" ht="69" customHeight="1" x14ac:dyDescent="0.2">
      <c r="A183" s="26" t="s">
        <v>206</v>
      </c>
      <c r="B183" s="32" t="s">
        <v>678</v>
      </c>
      <c r="C183" t="str">
        <f>"&lt;tr&gt;&lt;td class='table-first-column'&gt;" &amp;A183 &amp; "&lt;/td&gt;&lt;td&gt;" &amp; B183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84" spans="1:3" x14ac:dyDescent="0.2">
      <c r="C184" s="34" t="s">
        <v>211</v>
      </c>
    </row>
    <row r="185" spans="1:3" x14ac:dyDescent="0.2">
      <c r="C185" s="34"/>
    </row>
    <row r="186" spans="1:3" x14ac:dyDescent="0.2">
      <c r="A186" s="23" t="s">
        <v>662</v>
      </c>
      <c r="B186" s="23" t="str">
        <f>SUBSTITUTE(LOWER(A186), " ", "_")</f>
        <v>agg_max</v>
      </c>
      <c r="C186" t="str">
        <f>"&lt;div class='v-space'&gt;&lt;/div&gt;&lt;div id='" &amp; B186 &amp;"'&gt;&lt;h2&gt;" &amp;A186&amp; "&lt;/h2&gt;&lt;table&gt;&lt;tbody&gt;"</f>
        <v>&lt;div class='v-space'&gt;&lt;/div&gt;&lt;div id='agg_max'&gt;&lt;h2&gt;AGG_MAX&lt;/h2&gt;&lt;table&gt;&lt;tbody&gt;</v>
      </c>
    </row>
    <row r="187" spans="1:3" ht="28" x14ac:dyDescent="0.2">
      <c r="A187" s="26" t="s">
        <v>180</v>
      </c>
      <c r="B187" s="27" t="s">
        <v>682</v>
      </c>
      <c r="C187" t="str">
        <f>"&lt;tr&gt;&lt;td class='table-first-column'&gt;" &amp;A187 &amp; "&lt;/td&gt;&lt;td&gt;" &amp; B187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188" spans="1:3" ht="44" x14ac:dyDescent="0.2">
      <c r="A188" s="26" t="s">
        <v>181</v>
      </c>
      <c r="B188" s="28" t="s">
        <v>672</v>
      </c>
      <c r="C188" t="str">
        <f>"&lt;tr&gt;&lt;td class='table-first-column'&gt;" &amp;A188 &amp; "&lt;/td&gt;&lt;td&gt;" &amp; B188 &amp; "&lt;/td&gt;&lt;/tr&gt;"</f>
        <v>&lt;tr&gt;&lt;td class='table-first-column'&gt;Use:&lt;/td&gt;&lt;td&gt;&lt;span class='formula'&gt;AGG_MAX(aggregate_object_name, aggregate_field, group_field, group_values_field_on_source_object, [additional_criteria]) &lt;/span&gt;&lt;/td&gt;&lt;/tr&gt;</v>
      </c>
    </row>
    <row r="189" spans="1:3" ht="90" x14ac:dyDescent="0.2">
      <c r="A189" s="26" t="s">
        <v>182</v>
      </c>
      <c r="B189" s="28" t="s">
        <v>673</v>
      </c>
      <c r="C189" t="str">
        <f>"&lt;tr&gt;&lt;td class='table-first-column'&gt;" &amp;A189 &amp; "&lt;/td&gt;&lt;td&gt;" &amp; B189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190" spans="1:3" ht="69" customHeight="1" x14ac:dyDescent="0.2">
      <c r="A190" s="26" t="s">
        <v>206</v>
      </c>
      <c r="B190" s="32" t="s">
        <v>678</v>
      </c>
      <c r="C190" t="str">
        <f>"&lt;tr&gt;&lt;td class='table-first-column'&gt;" &amp;A190 &amp; "&lt;/td&gt;&lt;td&gt;" &amp; B190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1" spans="1:3" x14ac:dyDescent="0.2">
      <c r="C191" s="34" t="s">
        <v>211</v>
      </c>
    </row>
    <row r="192" spans="1:3" x14ac:dyDescent="0.2">
      <c r="C192" s="34"/>
    </row>
    <row r="193" spans="1:3" x14ac:dyDescent="0.2">
      <c r="A193" s="23" t="s">
        <v>663</v>
      </c>
      <c r="B193" s="23" t="str">
        <f>SUBSTITUTE(LOWER(A193), " ", "_")</f>
        <v>agg_min</v>
      </c>
      <c r="C193" t="str">
        <f>"&lt;div class='v-space'&gt;&lt;/div&gt;&lt;div id='" &amp; B193 &amp;"'&gt;&lt;h2&gt;" &amp;A193&amp; "&lt;/h2&gt;&lt;table&gt;&lt;tbody&gt;"</f>
        <v>&lt;div class='v-space'&gt;&lt;/div&gt;&lt;div id='agg_min'&gt;&lt;h2&gt;AGG_MIN&lt;/h2&gt;&lt;table&gt;&lt;tbody&gt;</v>
      </c>
    </row>
    <row r="194" spans="1:3" ht="28" x14ac:dyDescent="0.2">
      <c r="A194" s="26" t="s">
        <v>180</v>
      </c>
      <c r="B194" s="27" t="s">
        <v>683</v>
      </c>
      <c r="C194" t="str">
        <f>"&lt;tr&gt;&lt;td class='table-first-column'&gt;" &amp;A194 &amp; "&lt;/td&gt;&lt;td&gt;" &amp; B194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195" spans="1:3" ht="44" x14ac:dyDescent="0.2">
      <c r="A195" s="26" t="s">
        <v>181</v>
      </c>
      <c r="B195" s="28" t="s">
        <v>674</v>
      </c>
      <c r="C195" t="str">
        <f>"&lt;tr&gt;&lt;td class='table-first-column'&gt;" &amp;A195 &amp; "&lt;/td&gt;&lt;td&gt;" &amp; B195 &amp; "&lt;/td&gt;&lt;/tr&gt;"</f>
        <v>&lt;tr&gt;&lt;td class='table-first-column'&gt;Use:&lt;/td&gt;&lt;td&gt;&lt;span class='formula'&gt;AGG_MIN(aggregate_object_name, aggregate_field, group_field, group_values_field_on_source_object, [additional_criteria]) &lt;/span&gt;&lt;/td&gt;&lt;/tr&gt;</v>
      </c>
    </row>
    <row r="196" spans="1:3" ht="90" x14ac:dyDescent="0.2">
      <c r="A196" s="26" t="s">
        <v>182</v>
      </c>
      <c r="B196" s="28" t="s">
        <v>676</v>
      </c>
      <c r="C196" t="str">
        <f>"&lt;tr&gt;&lt;td class='table-first-column'&gt;" &amp;A196 &amp; "&lt;/td&gt;&lt;td&gt;" &amp; B196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197" spans="1:3" ht="69" customHeight="1" x14ac:dyDescent="0.2">
      <c r="A197" s="26" t="s">
        <v>206</v>
      </c>
      <c r="B197" s="32" t="s">
        <v>678</v>
      </c>
      <c r="C197" t="str">
        <f>"&lt;tr&gt;&lt;td class='table-first-column'&gt;" &amp;A197 &amp; "&lt;/td&gt;&lt;td&gt;" &amp; B197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8" spans="1:3" x14ac:dyDescent="0.2">
      <c r="C198" s="34" t="s">
        <v>211</v>
      </c>
    </row>
    <row r="199" spans="1:3" x14ac:dyDescent="0.2">
      <c r="C199" s="34"/>
    </row>
    <row r="200" spans="1:3" x14ac:dyDescent="0.2">
      <c r="A200" s="23" t="s">
        <v>664</v>
      </c>
      <c r="B200" s="23" t="str">
        <f>SUBSTITUTE(LOWER(A200), " ", "_")</f>
        <v>agg_sum</v>
      </c>
      <c r="C200" t="str">
        <f>"&lt;div class='v-space'&gt;&lt;/div&gt;&lt;div id='" &amp; B200 &amp;"'&gt;&lt;h2&gt;" &amp;A200&amp; "&lt;/h2&gt;&lt;table&gt;&lt;tbody&gt;"</f>
        <v>&lt;div class='v-space'&gt;&lt;/div&gt;&lt;div id='agg_sum'&gt;&lt;h2&gt;AGG_SUM&lt;/h2&gt;&lt;table&gt;&lt;tbody&gt;</v>
      </c>
    </row>
    <row r="201" spans="1:3" ht="28" x14ac:dyDescent="0.2">
      <c r="A201" s="26" t="s">
        <v>180</v>
      </c>
      <c r="B201" s="27" t="s">
        <v>683</v>
      </c>
      <c r="C201" t="str">
        <f>"&lt;tr&gt;&lt;td class='table-first-column'&gt;" &amp;A201 &amp; "&lt;/td&gt;&lt;td&gt;" &amp; B201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02" spans="1:3" ht="44" x14ac:dyDescent="0.2">
      <c r="A202" s="26" t="s">
        <v>181</v>
      </c>
      <c r="B202" s="28" t="s">
        <v>675</v>
      </c>
      <c r="C202" t="str">
        <f>"&lt;tr&gt;&lt;td class='table-first-column'&gt;" &amp;A202 &amp; "&lt;/td&gt;&lt;td&gt;" &amp; B202 &amp; "&lt;/td&gt;&lt;/tr&gt;"</f>
        <v>&lt;tr&gt;&lt;td class='table-first-column'&gt;Use:&lt;/td&gt;&lt;td&gt;&lt;span class='formula'&gt;AGG_SUM(aggregate_object_name, aggregate_field, group_field, group_values_field_on_source_object, [additional_criteria]) &lt;/span&gt;&lt;/td&gt;&lt;/tr&gt;</v>
      </c>
    </row>
    <row r="203" spans="1:3" ht="90" x14ac:dyDescent="0.2">
      <c r="A203" s="26" t="s">
        <v>182</v>
      </c>
      <c r="B203" s="28" t="s">
        <v>677</v>
      </c>
      <c r="C203" t="str">
        <f>"&lt;tr&gt;&lt;td class='table-first-column'&gt;" &amp;A203 &amp; "&lt;/td&gt;&lt;td&gt;" &amp; B203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04" spans="1:3" ht="69" customHeight="1" x14ac:dyDescent="0.2">
      <c r="A204" s="26" t="s">
        <v>206</v>
      </c>
      <c r="B204" s="32" t="s">
        <v>678</v>
      </c>
      <c r="C204" t="str">
        <f>"&lt;tr&gt;&lt;td class='table-first-column'&gt;" &amp;A204 &amp; "&lt;/td&gt;&lt;td&gt;" &amp; B204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5" spans="1:3" x14ac:dyDescent="0.2">
      <c r="C205" s="34" t="s">
        <v>211</v>
      </c>
    </row>
    <row r="206" spans="1:3" x14ac:dyDescent="0.2">
      <c r="C206" s="34"/>
    </row>
    <row r="208" spans="1:3" ht="17" x14ac:dyDescent="0.2">
      <c r="A208" s="26" t="s">
        <v>275</v>
      </c>
      <c r="B208" s="24" t="s">
        <v>177</v>
      </c>
      <c r="C208" t="str">
        <f>"&lt;div class='v-space'&gt;&lt;/div&gt;&lt;div id='" &amp; B208 &amp;"'&gt;&lt;h2&gt;" &amp;A208&amp; "&lt;/h2&gt;&lt;table&gt;&lt;tbody&gt;"</f>
        <v>&lt;div class='v-space'&gt;&lt;/div&gt;&lt;div id='and'&gt;&lt;h2&gt;AND&lt;/h2&gt;&lt;table&gt;&lt;tbody&gt;</v>
      </c>
    </row>
    <row r="209" spans="1:3" ht="51" x14ac:dyDescent="0.2">
      <c r="A209" s="23" t="s">
        <v>180</v>
      </c>
      <c r="B209" s="24" t="s">
        <v>276</v>
      </c>
      <c r="C209" t="str">
        <f>"&lt;tr&gt;&lt;td class='table-first-column'&gt;" &amp;A209 &amp; "&lt;/td&gt;&lt;td&gt;" &amp; B209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10" spans="1:3" ht="34" x14ac:dyDescent="0.2">
      <c r="A210" s="23" t="s">
        <v>181</v>
      </c>
      <c r="B210" s="24" t="s">
        <v>277</v>
      </c>
      <c r="C210" t="str">
        <f>"&lt;tr&gt;&lt;td class='table-first-column'&gt;" &amp;A210 &amp; "&lt;/td&gt;&lt;td&gt;" &amp; B210 &amp; "&lt;/td&gt;&lt;/tr&gt;"</f>
        <v>&lt;tr&gt;&lt;td class='table-first-column'&gt;Use:&lt;/td&gt;&lt;td&gt;&lt;span class='formula'&gt;AND(logical1, logical2...)&lt;/span&gt; and replace any number of logical references with the expressions you want evaluated.&lt;/td&gt;&lt;/tr&gt;</v>
      </c>
    </row>
    <row r="211" spans="1:3" x14ac:dyDescent="0.2">
      <c r="B211" s="10"/>
      <c r="C211" s="34" t="s">
        <v>211</v>
      </c>
    </row>
    <row r="213" spans="1:3" x14ac:dyDescent="0.2">
      <c r="A213" s="23" t="s">
        <v>130</v>
      </c>
      <c r="B213" s="23" t="str">
        <f>SUBSTITUTE(LOWER(A213), " ", "_")</f>
        <v>begins</v>
      </c>
      <c r="C213" t="str">
        <f>"&lt;div class='v-space'&gt;&lt;/div&gt;&lt;div id='" &amp; B213 &amp;"'&gt;&lt;h2&gt;" &amp;A213&amp; "&lt;/h2&gt;&lt;table&gt;&lt;tbody&gt;"</f>
        <v>&lt;div class='v-space'&gt;&lt;/div&gt;&lt;div id='begins'&gt;&lt;h2&gt;BEGINS&lt;/h2&gt;&lt;table&gt;&lt;tbody&gt;</v>
      </c>
    </row>
    <row r="214" spans="1:3" x14ac:dyDescent="0.2">
      <c r="A214" s="26" t="s">
        <v>180</v>
      </c>
      <c r="B214" s="27" t="s">
        <v>131</v>
      </c>
      <c r="C214" t="str">
        <f>"&lt;tr&gt;&lt;td class='table-first-column'&gt;" &amp;A214 &amp; "&lt;/td&gt;&lt;td&gt;" &amp; B214 &amp; "&lt;/td&gt;&lt;/tr&gt;"</f>
        <v>&lt;tr&gt;&lt;td class='table-first-column'&gt;Description:&lt;/td&gt;&lt;td&gt;Determines if text begins with specific characters and returns TRUE if it does. Returns FALSE if it doesn't.&lt;/td&gt;&lt;/tr&gt;</v>
      </c>
    </row>
    <row r="215" spans="1:3" ht="29" x14ac:dyDescent="0.2">
      <c r="A215" s="26" t="s">
        <v>181</v>
      </c>
      <c r="B215" s="28" t="s">
        <v>203</v>
      </c>
      <c r="C215" t="str">
        <f>"&lt;tr&gt;&lt;td class='table-first-column'&gt;" &amp;A215 &amp; "&lt;/td&gt;&lt;td&gt;" &amp; B215 &amp; "&lt;/td&gt;&lt;/tr&gt;"</f>
        <v>&lt;tr&gt;&lt;td class='table-first-column'&gt;Use:&lt;/td&gt;&lt;td&gt;&lt;span class='formula'&gt;BEGINS(text, compare_text)&lt;/span&gt; and replace text, compare_text with the characters or fields you want to compare.&lt;/td&gt;&lt;/tr&gt;</v>
      </c>
    </row>
    <row r="216" spans="1:3" ht="75" x14ac:dyDescent="0.2">
      <c r="A216" s="26" t="s">
        <v>182</v>
      </c>
      <c r="B216" s="28" t="s">
        <v>283</v>
      </c>
      <c r="C216" t="str">
        <f>"&lt;tr&gt;&lt;td class='table-first-column'&gt;" &amp;A216 &amp; "&lt;/td&gt;&lt;td&gt;" &amp; B216 &amp; "&lt;/td&gt;&lt;/tr&gt;"</f>
        <v>&lt;tr&gt;&lt;td class='table-first-column'&gt;Example:&lt;/td&gt;&lt;td&gt;&lt;span class='formula'&gt;IF(BEGINS (Product_type__c, "ICU"), "Medical", "Technical")&lt;/span&gt;&lt;div class='v-space-s'&gt;&lt;/div&gt;This example returns the text &lt;b&gt;Medical&lt;/b&gt; if the text in any Product Type custom text field begins with &lt;b&gt;ICU&lt;/b&gt;. For all other products, it displays &lt;b&gt;Technical&lt;/b&gt;.&lt;/td&gt;&lt;/tr&gt;</v>
      </c>
    </row>
    <row r="217" spans="1:3" x14ac:dyDescent="0.2">
      <c r="C217" s="34" t="s">
        <v>211</v>
      </c>
    </row>
    <row r="219" spans="1:3" x14ac:dyDescent="0.2">
      <c r="A219" s="23" t="s">
        <v>120</v>
      </c>
      <c r="B219" s="23" t="str">
        <f>SUBSTITUTE(LOWER(A219), " ", "_")</f>
        <v>blankvalue</v>
      </c>
      <c r="C219" t="str">
        <f>"&lt;div class='v-space'&gt;&lt;/div&gt;&lt;div id='" &amp; B219 &amp;"'&gt;&lt;h2&gt;" &amp;A219&amp; "&lt;/h2&gt;&lt;table&gt;&lt;tbody&gt;"</f>
        <v>&lt;div class='v-space'&gt;&lt;/div&gt;&lt;div id='blankvalue'&gt;&lt;h2&gt;BLANKVALUE&lt;/h2&gt;&lt;table&gt;&lt;tbody&gt;</v>
      </c>
    </row>
    <row r="220" spans="1:3" ht="28" x14ac:dyDescent="0.2">
      <c r="A220" s="26" t="s">
        <v>180</v>
      </c>
      <c r="B220" s="27" t="s">
        <v>121</v>
      </c>
      <c r="C220" t="str">
        <f>"&lt;tr&gt;&lt;td class='table-first-column'&gt;" &amp;A220 &amp; "&lt;/td&gt;&lt;td&gt;" &amp; B220 &amp; "&lt;/td&gt;&lt;/tr&gt;"</f>
        <v>&lt;tr&gt;&lt;td class='table-first-column'&gt;Description:&lt;/td&gt;&lt;td&gt;Determines if an expression has a value and returns a substitute expression if it doesn’t. If the expression has a value, returns the value of the expression.&lt;/td&gt;&lt;/tr&gt;</v>
      </c>
    </row>
    <row r="221" spans="1:3" ht="87" customHeight="1" x14ac:dyDescent="0.2">
      <c r="A221" s="26" t="s">
        <v>181</v>
      </c>
      <c r="B221" s="28" t="s">
        <v>204</v>
      </c>
      <c r="C221" t="str">
        <f>"&lt;tr&gt;&lt;td class='table-first-column'&gt;" &amp;A221 &amp; "&lt;/td&gt;&lt;td&gt;" &amp; B221 &amp; "&lt;/td&gt;&lt;/tr&gt;"</f>
        <v>&lt;tr&gt;&lt;td class='table-first-column'&gt;Use:&lt;/td&gt;&lt;td&gt;&lt;span class='formula'&gt;BLANKVALUE(expression, substitute_expression)&lt;/span&gt; and replace expression with the expression you want evaluated; replace substitute_expression with the value you want to replace any blank values.&lt;/td&gt;&lt;/tr&gt;</v>
      </c>
    </row>
    <row r="222" spans="1:3" ht="99" x14ac:dyDescent="0.2">
      <c r="A222" s="26" t="s">
        <v>205</v>
      </c>
      <c r="B222" s="27" t="s">
        <v>295</v>
      </c>
      <c r="C222" t="str">
        <f>"&lt;tr&gt;&lt;td class='table-first-column'&gt;" &amp;A222 &amp; "&lt;/td&gt;&lt;td&gt;" &amp; B222 &amp; "&lt;/td&gt;&lt;/tr&gt;"</f>
        <v>&lt;tr&gt;&lt;td class='table-first-column'&gt;Example&lt;/td&gt;&lt;td&gt;&lt;b&gt;Example 1&lt;/b&gt;&lt;div class='v-space-s'&gt;&lt;/div&gt;&lt;span class='formula'&gt;BLANKVALUE(Department,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class='formula'&gt;BLANKVALUE(Payment_Due_Date__c, StartDate)&lt;/span&gt;&lt;div class='v-space-s'&gt;&lt;/div&gt;This formula returns the contract start date whenever Payment Due Date is blank. Payment Due Date is a custom date field.&lt;/td&gt;&lt;/tr&gt;</v>
      </c>
    </row>
    <row r="223" spans="1:3" x14ac:dyDescent="0.2">
      <c r="C223" s="34" t="s">
        <v>211</v>
      </c>
    </row>
    <row r="225" spans="1:3" x14ac:dyDescent="0.2">
      <c r="A225" s="23" t="s">
        <v>706</v>
      </c>
      <c r="B225" s="23" t="str">
        <f>SUBSTITUTE(LOWER(A225), " ", "_")</f>
        <v>blob</v>
      </c>
      <c r="C225" t="str">
        <f>"&lt;div class='v-space'&gt;&lt;/div&gt;&lt;div id='" &amp; B225 &amp;"'&gt;&lt;h2&gt;" &amp;A225&amp; "&lt;/h2&gt;&lt;table&gt;&lt;tbody&gt;"</f>
        <v>&lt;div class='v-space'&gt;&lt;/div&gt;&lt;div id='blob'&gt;&lt;h2&gt;BLOB&lt;/h2&gt;&lt;table&gt;&lt;tbody&gt;</v>
      </c>
    </row>
    <row r="226" spans="1:3" ht="28" x14ac:dyDescent="0.2">
      <c r="A226" s="26" t="s">
        <v>180</v>
      </c>
      <c r="B226" s="27" t="s">
        <v>708</v>
      </c>
      <c r="C226" t="str">
        <f>"&lt;tr&gt;&lt;td class='table-first-column'&gt;" &amp;A226 &amp; "&lt;/td&gt;&lt;td&gt;" &amp; B226 &amp; "&lt;/td&gt;&lt;/tr&gt;"</f>
        <v>&lt;tr&gt;&lt;td class='table-first-column'&gt;Description:&lt;/td&gt;&lt;td&gt;Convert a String value to the Apex Blob type. It is equal to the Apex: &lt;span class='formula'&gt;Blob.valueOf()&lt;/span&gt;&lt;/td&gt;&lt;/tr&gt;</v>
      </c>
    </row>
    <row r="227" spans="1:3" ht="87" customHeight="1" x14ac:dyDescent="0.2">
      <c r="A227" s="26" t="s">
        <v>181</v>
      </c>
      <c r="B227" s="28" t="s">
        <v>707</v>
      </c>
      <c r="C227" t="str">
        <f>"&lt;tr&gt;&lt;td class='table-first-column'&gt;" &amp;A227 &amp; "&lt;/td&gt;&lt;td&gt;" &amp; B227 &amp; "&lt;/td&gt;&lt;/tr&gt;"</f>
        <v>&lt;tr&gt;&lt;td class='table-first-column'&gt;Use:&lt;/td&gt;&lt;td&gt;&lt;span class='formula'&gt;Blob(text)&lt;/span&gt;&lt;/td&gt;&lt;/tr&gt;</v>
      </c>
    </row>
    <row r="228" spans="1:3" x14ac:dyDescent="0.2">
      <c r="C228" s="34" t="s">
        <v>211</v>
      </c>
    </row>
    <row r="230" spans="1:3" x14ac:dyDescent="0.2">
      <c r="A230" s="23" t="s">
        <v>132</v>
      </c>
      <c r="B230" s="23" t="str">
        <f>SUBSTITUTE(LOWER(A230), " ", "_")</f>
        <v>contains</v>
      </c>
      <c r="C230" t="str">
        <f>"&lt;div class='v-space'&gt;&lt;/div&gt;&lt;div id='" &amp; B230 &amp;"'&gt;&lt;h2&gt;" &amp;A230&amp; "&lt;/h2&gt;&lt;table&gt;&lt;tbody&gt;"</f>
        <v>&lt;div class='v-space'&gt;&lt;/div&gt;&lt;div id='contains'&gt;&lt;h2&gt;CONTAINS&lt;/h2&gt;&lt;table&gt;&lt;tbody&gt;</v>
      </c>
    </row>
    <row r="231" spans="1:3" ht="28" x14ac:dyDescent="0.2">
      <c r="A231" s="26" t="s">
        <v>180</v>
      </c>
      <c r="B231" s="27" t="s">
        <v>133</v>
      </c>
      <c r="C231" t="str">
        <f>"&lt;tr&gt;&lt;td class='table-first-column'&gt;" &amp;A231 &amp; "&lt;/td&gt;&lt;td&gt;" &amp; B231 &amp; "&lt;/td&gt;&lt;/tr&gt;"</f>
        <v>&lt;tr&gt;&lt;td class='table-first-column'&gt;Description:&lt;/td&gt;&lt;td&gt;Compares two arguments of text and returns TRUE if the first argument contains the second argument. If not, returns FALSE.&lt;/td&gt;&lt;/tr&gt;</v>
      </c>
    </row>
    <row r="232" spans="1:3" ht="47" customHeight="1" x14ac:dyDescent="0.2">
      <c r="A232" s="26" t="s">
        <v>181</v>
      </c>
      <c r="B232" s="28" t="s">
        <v>214</v>
      </c>
      <c r="C232" t="str">
        <f>"&lt;tr&gt;&lt;td class='table-first-column'&gt;" &amp;A232 &amp; "&lt;/td&gt;&lt;td&gt;" &amp; B232 &amp; "&lt;/td&gt;&lt;/tr&gt;"</f>
        <v>&lt;tr&gt;&lt;td class='table-first-column'&gt;Use:&lt;/td&gt;&lt;td&gt;&lt;span class='formula'&gt;CONTAINS(text, compare_text)&lt;/span&gt; and replace &lt;span class='formula'&gt;text&lt;/span&gt; with the text that contains the value of &lt;span class='formula'&gt;compare_text&lt;/span&gt;.&lt;/td&gt;&lt;/tr&gt;</v>
      </c>
    </row>
    <row r="233" spans="1:3" ht="123" customHeight="1" x14ac:dyDescent="0.2">
      <c r="A233" s="26"/>
      <c r="B233" s="27" t="s">
        <v>296</v>
      </c>
      <c r="C233" t="str">
        <f>"&lt;tr&gt;&lt;td class='table-first-column'&gt;" &amp;A233 &amp; "&lt;/td&gt;&lt;td&gt;" &amp; B233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34" spans="1:3" x14ac:dyDescent="0.2">
      <c r="A234" s="26" t="s">
        <v>206</v>
      </c>
      <c r="B234" s="32" t="s">
        <v>207</v>
      </c>
      <c r="C234" t="str">
        <f>"&lt;tr&gt;&lt;td class='table-first-column'&gt;" &amp;A234 &amp; "&lt;/td&gt;&lt;td&gt;" &amp; B234 &amp; "&lt;/td&gt;&lt;/tr&gt;"</f>
        <v>&lt;tr&gt;&lt;td class='table-first-column'&gt;Tips:&lt;/td&gt;&lt;td&gt;This function is case-sensitive so be sure your compare_text value has the correct capitalization.&lt;/td&gt;&lt;/tr&gt;</v>
      </c>
    </row>
    <row r="235" spans="1:3" x14ac:dyDescent="0.2">
      <c r="C235" s="34" t="s">
        <v>211</v>
      </c>
    </row>
    <row r="237" spans="1:3" x14ac:dyDescent="0.2">
      <c r="A237" s="23" t="s">
        <v>110</v>
      </c>
      <c r="B237" s="23" t="str">
        <f>SUBSTITUTE(LOWER(A237), " ", "_")</f>
        <v>date</v>
      </c>
      <c r="C237" t="str">
        <f>"&lt;div class='v-space'&gt;&lt;/div&gt;&lt;div id='" &amp; B237 &amp;"'&gt;&lt;h2&gt;" &amp;A237&amp; "&lt;/h2&gt;&lt;table&gt;&lt;tbody&gt;"</f>
        <v>&lt;div class='v-space'&gt;&lt;/div&gt;&lt;div id='date'&gt;&lt;h2&gt;DATE&lt;/h2&gt;&lt;table&gt;&lt;tbody&gt;</v>
      </c>
    </row>
    <row r="238" spans="1:3" x14ac:dyDescent="0.2">
      <c r="A238" s="26" t="s">
        <v>180</v>
      </c>
      <c r="B238" s="27" t="s">
        <v>208</v>
      </c>
      <c r="C238" t="str">
        <f>"&lt;tr&gt;&lt;td class='table-first-column'&gt;" &amp;A238 &amp; "&lt;/td&gt;&lt;td&gt;" &amp; B238 &amp; "&lt;/td&gt;&lt;/tr&gt;"</f>
        <v>&lt;tr&gt;&lt;td class='table-first-column'&gt;Description:&lt;/td&gt;&lt;td&gt;Returns a date value from year, month, and day values you enter. &lt;/td&gt;&lt;/tr&gt;</v>
      </c>
    </row>
    <row r="239" spans="1:3" ht="29" x14ac:dyDescent="0.2">
      <c r="A239" s="26" t="s">
        <v>181</v>
      </c>
      <c r="B239" s="28" t="s">
        <v>209</v>
      </c>
      <c r="C239" t="str">
        <f>"&lt;tr&gt;&lt;td class='table-first-column'&gt;" &amp;A239 &amp; "&lt;/td&gt;&lt;td&gt;" &amp; B239 &amp; "&lt;/td&gt;&lt;/tr&gt;"</f>
        <v>&lt;tr&gt;&lt;td class='table-first-column'&gt;Use:&lt;/td&gt;&lt;td&gt;&lt;span class='formula'&gt;DATE(year,month,day)&lt;/span&gt; and use year with a four-digit year, month with a two-digit month, and day with a two-digit day.&lt;/td&gt;&lt;/tr&gt;</v>
      </c>
    </row>
    <row r="240" spans="1:3" ht="38" customHeight="1" x14ac:dyDescent="0.2">
      <c r="A240" s="26" t="s">
        <v>182</v>
      </c>
      <c r="B240" s="28" t="s">
        <v>210</v>
      </c>
      <c r="C240" t="str">
        <f>"&lt;tr&gt;&lt;td class='table-first-column'&gt;" &amp;A240 &amp; "&lt;/td&gt;&lt;td&gt;" &amp; B240 &amp; "&lt;/td&gt;&lt;/tr&gt;"</f>
        <v>&lt;tr&gt;&lt;td class='table-first-column'&gt;Example:&lt;/td&gt;&lt;td&gt;&lt;span class='formula'&gt;DATE(2005, 01, 02)&lt;/span&gt; creates a date field of January 2, 2005.&lt;/td&gt;&lt;/tr&gt;</v>
      </c>
    </row>
    <row r="241" spans="1:3" x14ac:dyDescent="0.2">
      <c r="C241" s="34" t="s">
        <v>211</v>
      </c>
    </row>
    <row r="243" spans="1:3" x14ac:dyDescent="0.2">
      <c r="A243" s="23" t="s">
        <v>111</v>
      </c>
      <c r="B243" s="23" t="str">
        <f>SUBSTITUTE(LOWER(A243), " ", "_")</f>
        <v>datevalue</v>
      </c>
      <c r="C243" t="str">
        <f>"&lt;div class='v-space'&gt;&lt;/div&gt;&lt;div id='" &amp; B243 &amp;"'&gt;&lt;h2&gt;" &amp;A243&amp; "&lt;/h2&gt;&lt;table&gt;&lt;tbody&gt;"</f>
        <v>&lt;div class='v-space'&gt;&lt;/div&gt;&lt;div id='datevalue'&gt;&lt;h2&gt;DATEVALUE&lt;/h2&gt;&lt;table&gt;&lt;tbody&gt;</v>
      </c>
    </row>
    <row r="244" spans="1:3" ht="17" x14ac:dyDescent="0.2">
      <c r="A244" s="35" t="s">
        <v>180</v>
      </c>
      <c r="B244" s="27" t="s">
        <v>112</v>
      </c>
      <c r="C244" t="str">
        <f>"&lt;tr&gt;&lt;td class='table-first-column'&gt;" &amp;A244 &amp; "&lt;/td&gt;&lt;td&gt;" &amp; B244 &amp; "&lt;/td&gt;&lt;/tr&gt;"</f>
        <v>&lt;tr&gt;&lt;td class='table-first-column'&gt;Description:&lt;/td&gt;&lt;td&gt;Returns a date value for a date/time or text expression.&lt;/td&gt;&lt;/tr&gt;</v>
      </c>
    </row>
    <row r="245" spans="1:3" ht="29" x14ac:dyDescent="0.2">
      <c r="A245" s="36" t="s">
        <v>181</v>
      </c>
      <c r="B245" s="28" t="s">
        <v>715</v>
      </c>
      <c r="C245" t="str">
        <f>"&lt;tr&gt;&lt;td class='table-first-column'&gt;" &amp;A245 &amp; "&lt;/td&gt;&lt;td&gt;" &amp; B245 &amp; "&lt;/td&gt;&lt;/tr&gt;"</f>
        <v>&lt;tr&gt;&lt;td class='table-first-column'&gt;Use:&lt;/td&gt;&lt;td&gt;&lt;span class='formula'&gt;DATEVALUE(text/datetime)&lt;/span&gt; and replace expression with a date/time or text value, merge field, or expression.&lt;/td&gt;&lt;/tr&gt;</v>
      </c>
    </row>
    <row r="246" spans="1:3" ht="73" x14ac:dyDescent="0.2">
      <c r="A246" s="36" t="s">
        <v>182</v>
      </c>
      <c r="B246" s="28" t="s">
        <v>215</v>
      </c>
      <c r="C246" t="str">
        <f>"&lt;tr&gt;&lt;td class='table-first-column'&gt;" &amp;A246 &amp; "&lt;/td&gt;&lt;td&gt;" &amp; B246 &amp; "&lt;/td&gt;&lt;/tr&gt;"</f>
        <v>&lt;tr&gt;&lt;td class='table-first-column'&gt;Example:&lt;/td&gt;&lt;td&gt;&lt;b&gt;Closed Date&lt;/b&gt;&lt;div class='v-space-s'&gt;&lt;/div&gt;&lt;span class='formula'&gt;DATEVALUE(ClosedDate)&lt;/span&gt; displays a date field based on the value of the Date/Time Closed field.&lt;div class='v-space'&gt;&lt;/div&gt;&lt;b&gt;Date Value&lt;/b&gt;&lt;div class='v-space-s'&gt;&lt;/div&gt;&lt;span class='formula'&gt;DATEVALUE("2005-11-15")&lt;/span&gt; returns November 15, 2005 as a date value.&lt;/td&gt;&lt;/tr&gt;</v>
      </c>
    </row>
    <row r="247" spans="1:3" ht="67" customHeight="1" x14ac:dyDescent="0.2">
      <c r="A247" s="38" t="s">
        <v>206</v>
      </c>
      <c r="B247" s="37" t="s">
        <v>216</v>
      </c>
      <c r="C247" t="str">
        <f>"&lt;tr&gt;&lt;td class='table-first-column'&gt;" &amp;A247 &amp; "&lt;/td&gt;&lt;td&gt;" &amp; B247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248" spans="1:3" x14ac:dyDescent="0.2">
      <c r="C248" s="34" t="s">
        <v>211</v>
      </c>
    </row>
    <row r="250" spans="1:3" x14ac:dyDescent="0.2">
      <c r="A250" s="23" t="s">
        <v>113</v>
      </c>
      <c r="B250" s="23" t="str">
        <f>SUBSTITUTE(LOWER(A250), " ", "_")</f>
        <v>daysbetween</v>
      </c>
      <c r="C250" t="str">
        <f>"&lt;div class='v-space'&gt;&lt;/div&gt;&lt;div id='" &amp; B250 &amp;"'&gt;&lt;h2&gt;" &amp;A250&amp; "&lt;/h2&gt;&lt;table&gt;&lt;tbody&gt;"</f>
        <v>&lt;div class='v-space'&gt;&lt;/div&gt;&lt;div id='daysbetween'&gt;&lt;h2&gt;DAYSBETWEEN&lt;/h2&gt;&lt;table&gt;&lt;tbody&gt;</v>
      </c>
    </row>
    <row r="251" spans="1:3" x14ac:dyDescent="0.2">
      <c r="A251" s="26" t="s">
        <v>180</v>
      </c>
      <c r="B251" s="27" t="s">
        <v>217</v>
      </c>
      <c r="C251" t="str">
        <f>"&lt;tr&gt;&lt;td class='table-first-column'&gt;" &amp;A251 &amp; "&lt;/td&gt;&lt;td&gt;" &amp; B251 &amp; "&lt;/td&gt;&lt;/tr&gt;"</f>
        <v>&lt;tr&gt;&lt;td class='table-first-column'&gt;Description:&lt;/td&gt;&lt;td&gt;Returns a integer value that is the difference between two dates. &lt;/td&gt;&lt;/tr&gt;</v>
      </c>
    </row>
    <row r="252" spans="1:3" x14ac:dyDescent="0.2">
      <c r="A252" s="26" t="s">
        <v>181</v>
      </c>
      <c r="B252" s="39" t="s">
        <v>218</v>
      </c>
      <c r="C252" t="str">
        <f>"&lt;tr&gt;&lt;td class='table-first-column'&gt;" &amp;A252 &amp; "&lt;/td&gt;&lt;td&gt;" &amp; B252 &amp; "&lt;/td&gt;&lt;/tr&gt;"</f>
        <v>&lt;tr&gt;&lt;td class='table-first-column'&gt;Use:&lt;/td&gt;&lt;td&gt;&lt;span class='formula'&gt;DAYSBETWEEN(date1, date2) &lt;/span&gt;&lt;/td&gt;&lt;/tr&gt;</v>
      </c>
    </row>
    <row r="253" spans="1:3" ht="30" x14ac:dyDescent="0.2">
      <c r="A253" s="26" t="s">
        <v>182</v>
      </c>
      <c r="B253" s="39" t="s">
        <v>219</v>
      </c>
      <c r="C253" t="str">
        <f>"&lt;tr&gt;&lt;td class='table-first-column'&gt;" &amp;A253 &amp; "&lt;/td&gt;&lt;td&gt;" &amp; B253 &amp; "&lt;/td&gt;&lt;/tr&gt;"</f>
        <v>&lt;tr&gt;&lt;td class='table-first-column'&gt;Example:&lt;/td&gt;&lt;td&gt;&lt;span class='formula'&gt;DAYSBETWEEN(Birthdate__c, TODAY()) calculates days since the Birthdate__c.&lt;/span&gt;&lt;/td&gt;&lt;/tr&gt;</v>
      </c>
    </row>
    <row r="254" spans="1:3" x14ac:dyDescent="0.2">
      <c r="C254" s="34" t="s">
        <v>211</v>
      </c>
    </row>
    <row r="256" spans="1:3" x14ac:dyDescent="0.2">
      <c r="A256" s="23" t="s">
        <v>709</v>
      </c>
      <c r="B256" s="23" t="str">
        <f>SUBSTITUTE(LOWER(A256), " ", "_")</f>
        <v>escape_html4</v>
      </c>
      <c r="C256" t="str">
        <f>"&lt;div class='v-space'&gt;&lt;/div&gt;&lt;div id='" &amp; B256 &amp;"'&gt;&lt;h2&gt;" &amp;A256&amp; "&lt;/h2&gt;&lt;table&gt;&lt;tbody&gt;"</f>
        <v>&lt;div class='v-space'&gt;&lt;/div&gt;&lt;div id='escape_html4'&gt;&lt;h2&gt;ESCAPE_HTML4&lt;/h2&gt;&lt;table&gt;&lt;tbody&gt;</v>
      </c>
    </row>
    <row r="257" spans="1:3" ht="28" x14ac:dyDescent="0.2">
      <c r="A257" s="35" t="s">
        <v>180</v>
      </c>
      <c r="B257" s="27" t="s">
        <v>710</v>
      </c>
      <c r="C257" t="str">
        <f>"&lt;tr&gt;&lt;td class='table-first-column'&gt;" &amp;A257 &amp; "&lt;/td&gt;&lt;td&gt;" &amp; B257 &amp; "&lt;/td&gt;&lt;/tr&gt;"</f>
        <v>&lt;tr&gt;&lt;td class='table-first-column'&gt;Description:&lt;/td&gt;&lt;td&gt;Escapes the characters in a String using HTML 4.0 entities. It is equal to Apex String class's &lt;span class='formula'&gt;escapeHtml4()&lt;/span method.&lt;/td&gt;&lt;/tr&gt;</v>
      </c>
    </row>
    <row r="258" spans="1:3" ht="55" customHeight="1" x14ac:dyDescent="0.2">
      <c r="A258" s="36" t="s">
        <v>181</v>
      </c>
      <c r="B258" s="28" t="s">
        <v>713</v>
      </c>
      <c r="C258" t="str">
        <f>"&lt;tr&gt;&lt;td class='table-first-column'&gt;" &amp;A258 &amp; "&lt;/td&gt;&lt;td&gt;" &amp; B258 &amp; "&lt;/td&gt;&lt;/tr&gt;"</f>
        <v>&lt;tr&gt;&lt;td class='table-first-column'&gt;Use:&lt;/td&gt;&lt;td&gt;&lt;span class='formula'&gt;ESCAPE_HTML4(text)&lt;/span&gt; and replace expression with a text value, merge field, or expression.&lt;/td&gt;&lt;/tr&gt;</v>
      </c>
    </row>
    <row r="259" spans="1:3" x14ac:dyDescent="0.2">
      <c r="C259" s="34" t="s">
        <v>211</v>
      </c>
    </row>
    <row r="261" spans="1:3" x14ac:dyDescent="0.2">
      <c r="A261" s="23" t="s">
        <v>711</v>
      </c>
      <c r="B261" s="23" t="str">
        <f>SUBSTITUTE(LOWER(A261), " ", "_")</f>
        <v>escape_xml</v>
      </c>
      <c r="C261" t="str">
        <f>"&lt;div class='v-space'&gt;&lt;/div&gt;&lt;div id='" &amp; B261 &amp;"'&gt;&lt;h2&gt;" &amp;A261&amp; "&lt;/h2&gt;&lt;table&gt;&lt;tbody&gt;"</f>
        <v>&lt;div class='v-space'&gt;&lt;/div&gt;&lt;div id='escape_xml'&gt;&lt;h2&gt;ESCAPE_XML&lt;/h2&gt;&lt;table&gt;&lt;tbody&gt;</v>
      </c>
    </row>
    <row r="262" spans="1:3" ht="28" x14ac:dyDescent="0.2">
      <c r="A262" s="35" t="s">
        <v>180</v>
      </c>
      <c r="B262" s="27" t="s">
        <v>712</v>
      </c>
      <c r="C262" t="str">
        <f>"&lt;tr&gt;&lt;td class='table-first-column'&gt;" &amp;A262 &amp; "&lt;/td&gt;&lt;td&gt;" &amp; B262 &amp; "&lt;/td&gt;&lt;/tr&gt;"</f>
        <v>&lt;tr&gt;&lt;td class='table-first-column'&gt;Description:&lt;/td&gt;&lt;td&gt;Escapes the characters in a String using XML entities. It is equal to Apex String class's &lt;span class='formula'&gt;escapeXml()&lt;/span method.&lt;/td&gt;&lt;/tr&gt;</v>
      </c>
    </row>
    <row r="263" spans="1:3" ht="55" customHeight="1" x14ac:dyDescent="0.2">
      <c r="A263" s="36" t="s">
        <v>181</v>
      </c>
      <c r="B263" s="28" t="s">
        <v>714</v>
      </c>
      <c r="C263" t="str">
        <f>"&lt;tr&gt;&lt;td class='table-first-column'&gt;" &amp;A263 &amp; "&lt;/td&gt;&lt;td&gt;" &amp; B263 &amp; "&lt;/td&gt;&lt;/tr&gt;"</f>
        <v>&lt;tr&gt;&lt;td class='table-first-column'&gt;Use:&lt;/td&gt;&lt;td&gt;&lt;span class='formula'&gt;ESCAPE_XML(text)&lt;/span&gt; and replace expression with a text value, merge field, or expression.&lt;/td&gt;&lt;/tr&gt;</v>
      </c>
    </row>
    <row r="264" spans="1:3" x14ac:dyDescent="0.2">
      <c r="C264" s="34" t="s">
        <v>211</v>
      </c>
    </row>
    <row r="266" spans="1:3" x14ac:dyDescent="0.2">
      <c r="A266" s="23" t="s">
        <v>124</v>
      </c>
      <c r="B266" s="23" t="str">
        <f>SUBSTITUTE(LOWER(A266), " ", "_")</f>
        <v>isblank</v>
      </c>
      <c r="C266" t="str">
        <f>"&lt;div class='v-space'&gt;&lt;/div&gt;&lt;div id='" &amp; B266 &amp;"'&gt;&lt;h2&gt;" &amp;A266&amp; "&lt;/h2&gt;&lt;table&gt;&lt;tbody&gt;"</f>
        <v>&lt;div class='v-space'&gt;&lt;/div&gt;&lt;div id='isblank'&gt;&lt;h2&gt;ISBLANK&lt;/h2&gt;&lt;table&gt;&lt;tbody&gt;</v>
      </c>
    </row>
    <row r="267" spans="1:3" ht="28" x14ac:dyDescent="0.2">
      <c r="A267" s="26" t="s">
        <v>220</v>
      </c>
      <c r="B267" s="27" t="s">
        <v>125</v>
      </c>
      <c r="C267" t="str">
        <f>"&lt;tr&gt;&lt;td class='table-first-column'&gt;" &amp;A267 &amp; "&lt;/td&gt;&lt;td&gt;" &amp; B267 &amp; "&lt;/td&gt;&lt;/tr&gt;"</f>
        <v>&lt;tr&gt;&lt;td class='table-first-column'&gt;Description:​​&lt;/td&gt;&lt;td&gt;Determines if an expression has a value and returns TRUE if it does not. If it contains a value, this function returns FALSE.&lt;/td&gt;&lt;/tr&gt;</v>
      </c>
    </row>
    <row r="268" spans="1:3" ht="29" x14ac:dyDescent="0.2">
      <c r="A268" s="26" t="s">
        <v>181</v>
      </c>
      <c r="B268" s="28" t="s">
        <v>221</v>
      </c>
      <c r="C268" t="str">
        <f>"&lt;tr&gt;&lt;td class='table-first-column'&gt;" &amp;A268 &amp; "&lt;/td&gt;&lt;td&gt;" &amp; B268 &amp; "&lt;/td&gt;&lt;/tr&gt;"</f>
        <v>&lt;tr&gt;&lt;td class='table-first-column'&gt;Use:&lt;/td&gt;&lt;td&gt;&lt;span class='formula'&gt;ISBLANK(expression)&lt;/span&gt; and replace expression with the expression you want evaluated.&lt;/td&gt;&lt;/tr&gt;</v>
      </c>
    </row>
    <row r="269" spans="1:3" x14ac:dyDescent="0.2">
      <c r="A269" s="26" t="s">
        <v>182</v>
      </c>
      <c r="B269" s="31" t="s">
        <v>269</v>
      </c>
      <c r="C269" t="str">
        <f>"&lt;tr&gt;&lt;td class='table-first-column'&gt;" &amp;A269 &amp; "&lt;/td&gt;&lt;td&gt;" &amp; B269 &amp; "&lt;/td&gt;&lt;/tr&gt;"</f>
        <v>&lt;tr&gt;&lt;td class='table-first-column'&gt;Example:&lt;/td&gt;&lt;td&gt;&lt;span class='formula'&gt;IF(ISBLANK(Maint_Amount__c), 0, 1)&lt;/span&gt;&lt;/td&gt;&lt;/tr&gt;</v>
      </c>
    </row>
    <row r="270" spans="1:3" x14ac:dyDescent="0.2">
      <c r="C270" s="34" t="s">
        <v>211</v>
      </c>
    </row>
    <row r="272" spans="1:3" x14ac:dyDescent="0.2">
      <c r="A272" s="25" t="s">
        <v>126</v>
      </c>
      <c r="B272" s="23" t="str">
        <f>SUBSTITUTE(LOWER(A272), " ", "_")</f>
        <v>isnumber</v>
      </c>
      <c r="C272" t="str">
        <f>"&lt;div class='v-space'&gt;&lt;/div&gt;&lt;div id='" &amp; B272 &amp;"'&gt;&lt;h2&gt;" &amp;A272&amp; "&lt;/h2&gt;&lt;table&gt;&lt;tbody&gt;"</f>
        <v>&lt;div class='v-space'&gt;&lt;/div&gt;&lt;div id='isnumber'&gt;&lt;h2&gt;ISNUMBER&lt;/h2&gt;&lt;table&gt;&lt;tbody&gt;</v>
      </c>
    </row>
    <row r="273" spans="1:3" x14ac:dyDescent="0.2">
      <c r="A273" s="26" t="s">
        <v>180</v>
      </c>
      <c r="B273" s="27" t="s">
        <v>127</v>
      </c>
      <c r="C273" t="str">
        <f>"&lt;tr&gt;&lt;td class='table-first-column'&gt;" &amp;A273 &amp; "&lt;/td&gt;&lt;td&gt;" &amp; B273 &amp; "&lt;/td&gt;&lt;/tr&gt;"</f>
        <v>&lt;tr&gt;&lt;td class='table-first-column'&gt;Description:&lt;/td&gt;&lt;td&gt;Determines if a text value is a number and returns TRUE if it is. Otherwise, it returns FALSE.&lt;/td&gt;&lt;/tr&gt;</v>
      </c>
    </row>
    <row r="274" spans="1:3" ht="29" x14ac:dyDescent="0.2">
      <c r="A274" s="26" t="s">
        <v>181</v>
      </c>
      <c r="B274" s="28" t="s">
        <v>222</v>
      </c>
      <c r="C274" t="str">
        <f>"&lt;tr&gt;&lt;td class='table-first-column'&gt;" &amp;A274 &amp; "&lt;/td&gt;&lt;td&gt;" &amp; B274 &amp; "&lt;/td&gt;&lt;/tr&gt;"</f>
        <v>&lt;tr&gt;&lt;td class='table-first-column'&gt;Use:&lt;/td&gt;&lt;td&gt;&lt;span class='formula'&gt;ISNUMBER(text)&lt;/span&gt; and replace text with the merge field name for the text field.&lt;/td&gt;&lt;/tr&gt;</v>
      </c>
    </row>
    <row r="275" spans="1:3" ht="30" x14ac:dyDescent="0.2">
      <c r="A275" s="26" t="s">
        <v>182</v>
      </c>
      <c r="B275" s="28" t="s">
        <v>223</v>
      </c>
      <c r="C275" t="str">
        <f>"&lt;tr&gt;&lt;td class='table-first-column'&gt;" &amp;A275 &amp; "&lt;/td&gt;&lt;td&gt;" &amp; B275 &amp; "&lt;/td&gt;&lt;/tr&gt;"</f>
        <v>&lt;tr&gt;&lt;td class='table-first-column'&gt;Example:&lt;/td&gt;&lt;td&gt;&lt;span class='formula'&gt;OR(LEN(Bank_Account_Number__c) &lt;&gt; 10, NOT(ISNUMBER(Bank_Account_Number__c)))&lt;/span&gt;&lt;/td&gt;&lt;/tr&gt;</v>
      </c>
    </row>
    <row r="276" spans="1:3" ht="86" x14ac:dyDescent="0.2">
      <c r="A276" s="26" t="s">
        <v>206</v>
      </c>
      <c r="B276" s="32" t="s">
        <v>278</v>
      </c>
      <c r="C276" t="str">
        <f>"&lt;tr&gt;&lt;td class='table-first-column'&gt;" &amp;A276 &amp; "&lt;/td&gt;&lt;td&gt;" &amp; B276 &amp; "&lt;/td&gt;&lt;/tr&gt;"</f>
        <v>&lt;tr&gt;&lt;td class='table-first-column'&gt;Tips:&lt;/td&gt;&lt;td&gt;&lt;ul&gt;&lt;li&gt;This function returns FALSE for blank values.&lt;div class='v-space-s'&gt;&lt;/div&gt;The ISNUMBER function is not aware of your locale. For example, &lt;span class='formula'&gt;ISNUMBER("123,12")&lt;/span&gt; and &lt;span class='formula'&gt;ISNUMBER("1 000")&lt;/span&gt; return FALSE even if the user's locale is “French.”&lt;/li&gt;&lt;li&gt;Chinese, Japanese, Korean, and special characters including a space return FALSE.&lt;/li&gt;&lt;li&gt;The ISNUMBER function returns TRUE for scientific formatting such as “2E2” or “123.123.”&lt;/li&gt;&lt;/ul&gt;&lt;/td&gt;&lt;/tr&gt;</v>
      </c>
    </row>
    <row r="277" spans="1:3" x14ac:dyDescent="0.2">
      <c r="C277" s="34" t="s">
        <v>211</v>
      </c>
    </row>
    <row r="279" spans="1:3" x14ac:dyDescent="0.2">
      <c r="A279" s="23" t="s">
        <v>134</v>
      </c>
      <c r="B279" s="23" t="str">
        <f>SUBSTITUTE(LOWER(A279), " ", "_")</f>
        <v>left</v>
      </c>
      <c r="C279" t="str">
        <f>"&lt;div class='v-space'&gt;&lt;/div&gt;&lt;div id='" &amp; B279 &amp;"'&gt;&lt;h2&gt;" &amp;A279&amp; "&lt;/h2&gt;&lt;table&gt;&lt;tbody&gt;"</f>
        <v>&lt;div class='v-space'&gt;&lt;/div&gt;&lt;div id='left'&gt;&lt;h2&gt;LEFT&lt;/h2&gt;&lt;table&gt;&lt;tbody&gt;</v>
      </c>
    </row>
    <row r="280" spans="1:3" x14ac:dyDescent="0.2">
      <c r="A280" s="26" t="s">
        <v>180</v>
      </c>
      <c r="B280" s="27" t="s">
        <v>135</v>
      </c>
      <c r="C280" t="str">
        <f>"&lt;tr&gt;&lt;td class='table-first-column'&gt;" &amp;A280 &amp; "&lt;/td&gt;&lt;td&gt;" &amp; B280 &amp; "&lt;/td&gt;&lt;/tr&gt;"</f>
        <v>&lt;tr&gt;&lt;td class='table-first-column'&gt;Description:&lt;/td&gt;&lt;td&gt;Returns the specified number of characters from the beginning of a text string.&lt;/td&gt;&lt;/tr&gt;</v>
      </c>
    </row>
    <row r="281" spans="1:3" ht="43" x14ac:dyDescent="0.2">
      <c r="A281" s="26" t="s">
        <v>181</v>
      </c>
      <c r="B281" s="28" t="s">
        <v>224</v>
      </c>
      <c r="C281" t="str">
        <f>"&lt;tr&gt;&lt;td class='table-first-column'&gt;" &amp;A281 &amp; "&lt;/td&gt;&lt;td&gt;" &amp; B281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282" spans="1:3" ht="75" x14ac:dyDescent="0.2">
      <c r="A282" s="26" t="s">
        <v>182</v>
      </c>
      <c r="B282" s="28" t="s">
        <v>279</v>
      </c>
      <c r="C282" t="str">
        <f>"&lt;tr&gt;&lt;td class='table-first-column'&gt;" &amp;A282 &amp; "&lt;/td&gt;&lt;td&gt;" &amp; B282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283" spans="1:3" x14ac:dyDescent="0.2">
      <c r="C283" s="34" t="s">
        <v>211</v>
      </c>
    </row>
    <row r="285" spans="1:3" x14ac:dyDescent="0.2">
      <c r="A285" s="23" t="s">
        <v>136</v>
      </c>
      <c r="B285" s="23" t="str">
        <f>SUBSTITUTE(LOWER(A285), " ", "_")</f>
        <v>len</v>
      </c>
      <c r="C285" t="str">
        <f>"&lt;div class='v-space'&gt;&lt;/div&gt;&lt;div id='" &amp; B285 &amp;"'&gt;&lt;h2&gt;" &amp;A285&amp; "&lt;/h2&gt;&lt;table&gt;&lt;tbody&gt;"</f>
        <v>&lt;div class='v-space'&gt;&lt;/div&gt;&lt;div id='len'&gt;&lt;h2&gt;LEN&lt;/h2&gt;&lt;table&gt;&lt;tbody&gt;</v>
      </c>
    </row>
    <row r="286" spans="1:3" x14ac:dyDescent="0.2">
      <c r="A286" s="26" t="s">
        <v>180</v>
      </c>
      <c r="B286" s="27" t="s">
        <v>137</v>
      </c>
      <c r="C286" t="str">
        <f>"&lt;tr&gt;&lt;td class='table-first-column'&gt;" &amp;A286 &amp; "&lt;/td&gt;&lt;td&gt;" &amp; B286 &amp; "&lt;/td&gt;&lt;/tr&gt;"</f>
        <v>&lt;tr&gt;&lt;td class='table-first-column'&gt;Description:&lt;/td&gt;&lt;td&gt;Returns the number of characters in a specified text string.&lt;/td&gt;&lt;/tr&gt;</v>
      </c>
    </row>
    <row r="287" spans="1:3" ht="29" x14ac:dyDescent="0.2">
      <c r="A287" s="26" t="s">
        <v>181</v>
      </c>
      <c r="B287" s="28" t="s">
        <v>225</v>
      </c>
      <c r="C287" t="str">
        <f>"&lt;tr&gt;&lt;td class='table-first-column'&gt;" &amp;A287 &amp; "&lt;/td&gt;&lt;td&gt;" &amp; B287 &amp; "&lt;/td&gt;&lt;/tr&gt;"</f>
        <v>&lt;tr&gt;&lt;td class='table-first-column'&gt;Use:&lt;/td&gt;&lt;td&gt;&lt;span class='formula'&gt;LEN(text)&lt;/span&gt; and replace text with the field or expression whose length you want returned.&lt;/td&gt;&lt;/tr&gt;</v>
      </c>
    </row>
    <row r="288" spans="1:3" ht="45" x14ac:dyDescent="0.2">
      <c r="A288" s="26" t="s">
        <v>182</v>
      </c>
      <c r="B288" s="28" t="s">
        <v>280</v>
      </c>
      <c r="C288" t="str">
        <f>"&lt;tr&gt;&lt;td class='table-first-column'&gt;" &amp;A288 &amp; "&lt;/td&gt;&lt;td&gt;" &amp; B288 &amp; "&lt;/td&gt;&lt;/tr&gt;"</f>
        <v>&lt;tr&gt;&lt;td class='table-first-column'&gt;Example:&lt;/td&gt;&lt;td&gt;&lt;span class='formula'&gt;LEN(PartNumber__c)&lt;/span&gt;&lt;div class='v-space-s'&gt;&lt;/div&gt;This formula returns the number of characters in a Product Code field.&lt;/td&gt;&lt;/tr&gt;</v>
      </c>
    </row>
    <row r="289" spans="1:3" x14ac:dyDescent="0.2">
      <c r="A289" s="23"/>
      <c r="B289" s="23"/>
      <c r="C289" s="34" t="s">
        <v>211</v>
      </c>
    </row>
    <row r="291" spans="1:3" x14ac:dyDescent="0.2">
      <c r="A291" s="23" t="s">
        <v>138</v>
      </c>
      <c r="B291" s="23" t="str">
        <f>SUBSTITUTE(LOWER(A291), " ", "_")</f>
        <v>lower</v>
      </c>
      <c r="C291" t="str">
        <f>"&lt;div class='v-space'&gt;&lt;/div&gt;&lt;div id='" &amp; B291 &amp;"'&gt;&lt;h2&gt;" &amp;A291&amp; "&lt;/h2&gt;&lt;table&gt;&lt;tbody&gt;"</f>
        <v>&lt;div class='v-space'&gt;&lt;/div&gt;&lt;div id='lower'&gt;&lt;h2&gt;LOWER&lt;/h2&gt;&lt;table&gt;&lt;tbody&gt;</v>
      </c>
    </row>
    <row r="292" spans="1:3" ht="28" x14ac:dyDescent="0.2">
      <c r="A292" s="26" t="s">
        <v>180</v>
      </c>
      <c r="B292" s="27" t="s">
        <v>226</v>
      </c>
      <c r="C292" t="str">
        <f>"&lt;tr&gt;&lt;td class='table-first-column'&gt;" &amp;A292 &amp; "&lt;/td&gt;&lt;td&gt;" &amp; B292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293" spans="1:3" ht="60" x14ac:dyDescent="0.2">
      <c r="A293" s="26" t="s">
        <v>181</v>
      </c>
      <c r="B293" s="28" t="s">
        <v>227</v>
      </c>
      <c r="C293" t="str">
        <f>"&lt;tr&gt;&lt;td class='table-first-column'&gt;" &amp;A293 &amp; "&lt;/td&gt;&lt;td&gt;" &amp; B293 &amp; "&lt;/td&gt;&lt;/tr&gt;"</f>
        <v>&lt;tr&gt;&lt;td class='table-first-column'&gt;Use:&lt;/td&gt;&lt;td&gt;&lt;span class='formula'&gt;LOWER(text, [locale])&lt;/span&gt; and replace text with the field or text you wish to convert to lowercase, and locale with the optional two-character ISO language code or five-character locale code, if available.&lt;/td&gt;&lt;/tr&gt;</v>
      </c>
    </row>
    <row r="294" spans="1:3" ht="119" customHeight="1" x14ac:dyDescent="0.2">
      <c r="A294" s="26" t="s">
        <v>182</v>
      </c>
      <c r="B294" s="41" t="s">
        <v>281</v>
      </c>
      <c r="C294" t="str">
        <f>"&lt;tr&gt;&lt;td class='table-first-column'&gt;" &amp;A294 &amp; "&lt;/td&gt;&lt;td&gt;" &amp; B294 &amp; "&lt;/td&gt;&lt;/tr&gt;"</f>
        <v>&lt;tr&gt;&lt;td class='table-first-column'&gt;Example:&lt;/td&gt;&lt;td&gt;&lt;b&gt;MYCOMPANY.COM&lt;/b&gt;&lt;div class='v-space-s'&gt;&lt;/div&gt;&lt;span class='formula'&gt;LOWER("MYCOMPANY.COM")&lt;/span&gt;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class='formula'&gt;LOWER()&lt;/span&gt; function with the Turkish language locale, use the Turkish locale code &lt;span class='formula'&gt;tr&lt;/span&gt; in the &lt;span class='formula'&gt;LOWER()&lt;/span&gt; function as follows:&lt;div class='v-space-s'&gt;&lt;/div&gt;&lt;span class='formula'&gt;LOWER(text, "tr")&lt;/span&gt;&lt;/td&gt;&lt;/tr&gt;</v>
      </c>
    </row>
    <row r="295" spans="1:3" x14ac:dyDescent="0.2">
      <c r="C295" s="34" t="s">
        <v>211</v>
      </c>
    </row>
    <row r="296" spans="1:3" x14ac:dyDescent="0.2">
      <c r="C296" s="34"/>
    </row>
    <row r="297" spans="1:3" x14ac:dyDescent="0.2">
      <c r="A297" s="23" t="s">
        <v>505</v>
      </c>
      <c r="B297" s="23" t="str">
        <f>SUBSTITUTE(LOWER(A297), " ", "_")</f>
        <v>max</v>
      </c>
      <c r="C297" t="str">
        <f>"&lt;div class='v-space'&gt;&lt;/div&gt;&lt;div id='" &amp; B297 &amp;"'&gt;&lt;h2&gt;" &amp;A297&amp; "&lt;/h2&gt;&lt;table&gt;&lt;tbody&gt;"</f>
        <v>&lt;div class='v-space'&gt;&lt;/div&gt;&lt;div id='max'&gt;&lt;h2&gt;MAX&lt;/h2&gt;&lt;table&gt;&lt;tbody&gt;</v>
      </c>
    </row>
    <row r="298" spans="1:3" x14ac:dyDescent="0.2">
      <c r="A298" s="26" t="s">
        <v>180</v>
      </c>
      <c r="B298" s="27" t="s">
        <v>506</v>
      </c>
      <c r="C298" t="str">
        <f>"&lt;tr&gt;&lt;td class='table-first-column'&gt;" &amp;A298 &amp; "&lt;/td&gt;&lt;td&gt;" &amp; B298 &amp; "&lt;/td&gt;&lt;/tr&gt;"</f>
        <v>&lt;tr&gt;&lt;td class='table-first-column'&gt;Description:&lt;/td&gt;&lt;td&gt;Returns the highest number from a list of numbers.&lt;/td&gt;&lt;/tr&gt;</v>
      </c>
    </row>
    <row r="299" spans="1:3" ht="44" customHeight="1" x14ac:dyDescent="0.2">
      <c r="A299" s="26" t="s">
        <v>181</v>
      </c>
      <c r="B299" s="28" t="s">
        <v>507</v>
      </c>
      <c r="C299" t="str">
        <f>"&lt;tr&gt;&lt;td class='table-first-column'&gt;" &amp;A299 &amp; "&lt;/td&gt;&lt;td&gt;" &amp; B299 &amp; "&lt;/td&gt;&lt;/tr&gt;"</f>
        <v>&lt;tr&gt;&lt;td class='table-first-column'&gt;Use:&lt;/td&gt;&lt;td&gt;&lt;span class='formula'&gt;MAX(num1, num2,…)&lt;/span&gt; and replace number with the fields or expressions from which you want to retrieve the highest number.&lt;/td&gt;&lt;/tr&gt;</v>
      </c>
    </row>
    <row r="300" spans="1:3" ht="119" customHeight="1" x14ac:dyDescent="0.2">
      <c r="A300" s="26" t="s">
        <v>182</v>
      </c>
      <c r="B300" s="41" t="s">
        <v>511</v>
      </c>
      <c r="C300" t="str">
        <f>"&lt;tr&gt;&lt;td class='table-first-column'&gt;" &amp;A300 &amp; "&lt;/td&gt;&lt;td&gt;" &amp; B300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01" spans="1:3" x14ac:dyDescent="0.2">
      <c r="C301" s="34" t="s">
        <v>211</v>
      </c>
    </row>
    <row r="302" spans="1:3" x14ac:dyDescent="0.2">
      <c r="C302" s="34"/>
    </row>
    <row r="303" spans="1:3" x14ac:dyDescent="0.2">
      <c r="A303" s="23" t="s">
        <v>508</v>
      </c>
      <c r="B303" s="23" t="str">
        <f>SUBSTITUTE(LOWER(A303), " ", "_")</f>
        <v>min</v>
      </c>
      <c r="C303" t="str">
        <f>"&lt;div class='v-space'&gt;&lt;/div&gt;&lt;div id='" &amp; B303 &amp;"'&gt;&lt;h2&gt;" &amp;A303&amp; "&lt;/h2&gt;&lt;table&gt;&lt;tbody&gt;"</f>
        <v>&lt;div class='v-space'&gt;&lt;/div&gt;&lt;div id='min'&gt;&lt;h2&gt;MIN&lt;/h2&gt;&lt;table&gt;&lt;tbody&gt;</v>
      </c>
    </row>
    <row r="304" spans="1:3" x14ac:dyDescent="0.2">
      <c r="A304" s="26" t="s">
        <v>180</v>
      </c>
      <c r="B304" s="27" t="s">
        <v>509</v>
      </c>
      <c r="C304" t="str">
        <f>"&lt;tr&gt;&lt;td class='table-first-column'&gt;" &amp;A304 &amp; "&lt;/td&gt;&lt;td&gt;" &amp; B304 &amp; "&lt;/td&gt;&lt;/tr&gt;"</f>
        <v>&lt;tr&gt;&lt;td class='table-first-column'&gt;Description:&lt;/td&gt;&lt;td&gt;Returns the lowest number from a list of numbers.&lt;/td&gt;&lt;/tr&gt;</v>
      </c>
    </row>
    <row r="305" spans="1:3" ht="44" customHeight="1" x14ac:dyDescent="0.2">
      <c r="A305" s="26" t="s">
        <v>181</v>
      </c>
      <c r="B305" s="28" t="s">
        <v>539</v>
      </c>
      <c r="C305" t="str">
        <f>"&lt;tr&gt;&lt;td class='table-first-column'&gt;" &amp;A305 &amp; "&lt;/td&gt;&lt;td&gt;" &amp; B305 &amp; "&lt;/td&gt;&lt;/tr&gt;"</f>
        <v>&lt;tr&gt;&lt;td class='table-first-column'&gt;Use:&lt;/td&gt;&lt;td&gt;&lt;span class='formula'&gt;MIN(num1, num2,…)&lt;/span&gt;  and replace number with the fields or expressions from which you want to retrieve the lowest number.&lt;/td&gt;&lt;/tr&gt;</v>
      </c>
    </row>
    <row r="306" spans="1:3" ht="119" customHeight="1" x14ac:dyDescent="0.2">
      <c r="A306" s="26" t="s">
        <v>182</v>
      </c>
      <c r="B306" s="41" t="s">
        <v>510</v>
      </c>
      <c r="C306" t="str">
        <f>"&lt;tr&gt;&lt;td class='table-first-column'&gt;" &amp;A306 &amp; "&lt;/td&gt;&lt;td&gt;" &amp; B306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07" spans="1:3" x14ac:dyDescent="0.2">
      <c r="C307" s="34" t="s">
        <v>211</v>
      </c>
    </row>
    <row r="309" spans="1:3" x14ac:dyDescent="0.2">
      <c r="A309" s="23" t="s">
        <v>128</v>
      </c>
      <c r="B309" s="23" t="str">
        <f>SUBSTITUTE(LOWER(A309), " ", "_")</f>
        <v>not</v>
      </c>
      <c r="C309" t="str">
        <f>"&lt;div class='v-space'&gt;&lt;/div&gt;&lt;div id='" &amp; B309 &amp;"'&gt;&lt;h2&gt;" &amp;A309&amp; "&lt;/h2&gt;&lt;table&gt;&lt;tbody&gt;"</f>
        <v>&lt;div class='v-space'&gt;&lt;/div&gt;&lt;div id='not'&gt;&lt;h2&gt;NOT&lt;/h2&gt;&lt;table&gt;&lt;tbody&gt;</v>
      </c>
    </row>
    <row r="310" spans="1:3" x14ac:dyDescent="0.2">
      <c r="A310" s="26" t="s">
        <v>180</v>
      </c>
      <c r="B310" s="27" t="s">
        <v>129</v>
      </c>
      <c r="C310" t="str">
        <f>"&lt;tr&gt;&lt;td class='table-first-column'&gt;" &amp;A310 &amp; "&lt;/td&gt;&lt;td&gt;" &amp; B310 &amp; "&lt;/td&gt;&lt;/tr&gt;"</f>
        <v>&lt;tr&gt;&lt;td class='table-first-column'&gt;Description:&lt;/td&gt;&lt;td&gt;Returns FALSE for TRUE and TRUE for FALSE.&lt;/td&gt;&lt;/tr&gt;</v>
      </c>
    </row>
    <row r="311" spans="1:3" ht="29" x14ac:dyDescent="0.2">
      <c r="A311" s="26" t="s">
        <v>181</v>
      </c>
      <c r="B311" s="28" t="s">
        <v>230</v>
      </c>
      <c r="C311" t="str">
        <f>"&lt;tr&gt;&lt;td class='table-first-column'&gt;" &amp;A311 &amp; "&lt;/td&gt;&lt;td&gt;" &amp; B311 &amp; "&lt;/td&gt;&lt;/tr&gt;"</f>
        <v>&lt;tr&gt;&lt;td class='table-first-column'&gt;Use:&lt;/td&gt;&lt;td&gt;&lt;span class='formula'&gt;NOT(logical)&lt;/span&gt; and replace &lt;span class='formula'&gt;logical&lt;/span&gt; with the expression that you want evaluated.&lt;/td&gt;&lt;/tr&gt;</v>
      </c>
    </row>
    <row r="312" spans="1:3" ht="47" x14ac:dyDescent="0.2">
      <c r="A312" s="26" t="s">
        <v>182</v>
      </c>
      <c r="B312" s="28" t="s">
        <v>231</v>
      </c>
      <c r="C312" t="str">
        <f>"&lt;tr&gt;&lt;td class='table-first-column'&gt;" &amp;A312 &amp; "&lt;/td&gt;&lt;td&gt;" &amp; B312 &amp; "&lt;/td&gt;&lt;/tr&gt;"</f>
        <v>&lt;tr&gt;&lt;td class='table-first-column'&gt;Example:&lt;/td&gt;&lt;td&gt;&lt;span class='formula'&gt;IF(NOT(Status == "Open"), ClosedDate, ADDDAYS(CreatedDate, 3))&lt;/span&gt;, checks to see if the Status is NOT Open and if so, return the ClosedDate, otherwise return the CreatedDate plus 3 days, as the Expected Close Date.&lt;/td&gt;&lt;/tr&gt;</v>
      </c>
    </row>
    <row r="313" spans="1:3" x14ac:dyDescent="0.2">
      <c r="C313" s="34" t="s">
        <v>211</v>
      </c>
    </row>
    <row r="315" spans="1:3" x14ac:dyDescent="0.2">
      <c r="A315" s="23" t="s">
        <v>115</v>
      </c>
      <c r="B315" s="23" t="str">
        <f>SUBSTITUTE(LOWER(A315), " ", "_")</f>
        <v>now</v>
      </c>
      <c r="C315" t="str">
        <f>"&lt;div class='v-space'&gt;&lt;/div&gt;&lt;div id='" &amp; B315 &amp;"'&gt;&lt;h2&gt;" &amp;A315&amp; "&lt;/h2&gt;&lt;table&gt;&lt;tbody&gt;"</f>
        <v>&lt;div class='v-space'&gt;&lt;/div&gt;&lt;div id='now'&gt;&lt;h2&gt;NOW&lt;/h2&gt;&lt;table&gt;&lt;tbody&gt;</v>
      </c>
    </row>
    <row r="316" spans="1:3" x14ac:dyDescent="0.2">
      <c r="A316" s="26" t="s">
        <v>180</v>
      </c>
      <c r="B316" s="27" t="s">
        <v>116</v>
      </c>
      <c r="C316" t="str">
        <f>"&lt;tr&gt;&lt;td class='table-first-column'&gt;" &amp;A316 &amp; "&lt;/td&gt;&lt;td&gt;" &amp; B316 &amp; "&lt;/td&gt;&lt;/tr&gt;"</f>
        <v>&lt;tr&gt;&lt;td class='table-first-column'&gt;Description:&lt;/td&gt;&lt;td&gt;Returns a date/time representing the current moment.&lt;/td&gt;&lt;/tr&gt;</v>
      </c>
    </row>
    <row r="317" spans="1:3" x14ac:dyDescent="0.2">
      <c r="A317" s="26" t="s">
        <v>181</v>
      </c>
      <c r="B317" s="28" t="s">
        <v>232</v>
      </c>
      <c r="C317" t="str">
        <f>"&lt;tr&gt;&lt;td class='table-first-column'&gt;" &amp;A317 &amp; "&lt;/td&gt;&lt;td&gt;" &amp; B317 &amp; "&lt;/td&gt;&lt;/tr&gt;"</f>
        <v>&lt;tr&gt;&lt;td class='table-first-column'&gt;Use:&lt;/td&gt;&lt;td&gt;&lt;span class='formula'&gt;NOW()&lt;/span&gt;&lt;/td&gt;&lt;/tr&gt;</v>
      </c>
    </row>
    <row r="318" spans="1:3" ht="60" x14ac:dyDescent="0.2">
      <c r="A318" s="26" t="s">
        <v>182</v>
      </c>
      <c r="B318" s="28" t="s">
        <v>282</v>
      </c>
      <c r="C318" t="str">
        <f>"&lt;tr&gt;&lt;td class='table-first-column'&gt;" &amp;A318 &amp; "&lt;/td&gt;&lt;td&gt;" &amp; B318 &amp; "&lt;/td&gt;&lt;/tr&gt;"</f>
        <v>&lt;tr&gt;&lt;td class='table-first-column'&gt;Example:&lt;/td&gt;&lt;td&gt;&lt;span class='formula'&gt;IF(Status == "Open", ADDDAYS(CreatedDate, 3)), ClosedDate)&lt;/span&gt;&lt;div class='v-space'&gt;&lt;/div&gt;This formula checks to see if the Status is open and if so, return CreatedDate plus 3 days, otherwise return the ClosedDate, as the Expected Close Date.&lt;/td&gt;&lt;/tr&gt;</v>
      </c>
    </row>
    <row r="319" spans="1:3" ht="56" x14ac:dyDescent="0.2">
      <c r="A319" s="26" t="s">
        <v>206</v>
      </c>
      <c r="B319" s="32" t="s">
        <v>233</v>
      </c>
      <c r="C319" t="str">
        <f>"&lt;tr&gt;&lt;td class='table-first-column'&gt;" &amp;A319 &amp; "&lt;/td&gt;&lt;td&gt;" &amp; B319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ADDDAYS to add days to a datetime field.&lt;/li&gt;&lt;/ul&gt;&lt;/td&gt;&lt;/tr&gt;</v>
      </c>
    </row>
    <row r="320" spans="1:3" x14ac:dyDescent="0.2">
      <c r="B320" s="40"/>
      <c r="C320" s="34" t="s">
        <v>211</v>
      </c>
    </row>
    <row r="321" spans="1:3" ht="20" customHeight="1" x14ac:dyDescent="0.2">
      <c r="B321" s="10"/>
    </row>
    <row r="322" spans="1:3" ht="17" x14ac:dyDescent="0.2">
      <c r="A322" s="26" t="s">
        <v>234</v>
      </c>
      <c r="B322" s="24" t="s">
        <v>178</v>
      </c>
      <c r="C322" t="str">
        <f>"&lt;div class='v-space'&gt;&lt;/div&gt;&lt;div id='" &amp; B322 &amp;"'&gt;&lt;h2&gt;" &amp;A322&amp; "&lt;/h2&gt;&lt;table&gt;&lt;tbody&gt;"</f>
        <v>&lt;div class='v-space'&gt;&lt;/div&gt;&lt;div id='or'&gt;&lt;h2&gt;OR&lt;/h2&gt;&lt;table&gt;&lt;tbody&gt;</v>
      </c>
    </row>
    <row r="323" spans="1:3" ht="51" x14ac:dyDescent="0.2">
      <c r="A323" s="23" t="s">
        <v>180</v>
      </c>
      <c r="B323" s="24" t="s">
        <v>236</v>
      </c>
      <c r="C323" t="str">
        <f>"&lt;tr&gt;&lt;td class='table-first-column'&gt;" &amp;A323 &amp; "&lt;/td&gt;&lt;td&gt;" &amp; B323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24" spans="1:3" ht="34" x14ac:dyDescent="0.2">
      <c r="A324" s="23" t="s">
        <v>181</v>
      </c>
      <c r="B324" s="24" t="s">
        <v>235</v>
      </c>
      <c r="C324" t="str">
        <f>"&lt;tr&gt;&lt;td class='table-first-column'&gt;" &amp;A324 &amp; "&lt;/td&gt;&lt;td&gt;" &amp; B324 &amp; "&lt;/td&gt;&lt;/tr&gt;"</f>
        <v>&lt;tr&gt;&lt;td class='table-first-column'&gt;Use:&lt;/td&gt;&lt;td&gt;&lt;span class='formula'&gt;OR(logical1, logical2...)&lt;/span&gt; and replace any number of logical references with the expressions you want evaluated.&lt;/td&gt;&lt;/tr&gt;</v>
      </c>
    </row>
    <row r="325" spans="1:3" x14ac:dyDescent="0.2">
      <c r="B325" s="10"/>
      <c r="C325" s="34" t="s">
        <v>211</v>
      </c>
    </row>
    <row r="326" spans="1:3" x14ac:dyDescent="0.2">
      <c r="C326" s="34"/>
    </row>
    <row r="327" spans="1:3" x14ac:dyDescent="0.2">
      <c r="A327" s="23" t="s">
        <v>500</v>
      </c>
      <c r="B327" s="23" t="str">
        <f>SUBSTITUTE(LOWER(A327), " ", "_")</f>
        <v>randomize</v>
      </c>
      <c r="C327" t="str">
        <f>"&lt;div class='v-space'&gt;&lt;/div&gt;&lt;div id='" &amp; B327 &amp;"'&gt;&lt;h2&gt;" &amp;A327&amp; "&lt;/h2&gt;&lt;table&gt;&lt;tbody&gt;"</f>
        <v>&lt;div class='v-space'&gt;&lt;/div&gt;&lt;div id='randomize'&gt;&lt;h2&gt;RANDOMIZE&lt;/h2&gt;&lt;table&gt;&lt;tbody&gt;</v>
      </c>
    </row>
    <row r="328" spans="1:3" x14ac:dyDescent="0.2">
      <c r="A328" s="26" t="s">
        <v>180</v>
      </c>
      <c r="B328" s="42" t="s">
        <v>154</v>
      </c>
      <c r="C328" t="str">
        <f>"&lt;tr&gt;&lt;td class='table-first-column'&gt;" &amp;A328 &amp; "&lt;/td&gt;&lt;td&gt;" &amp; B328 &amp; "&lt;/td&gt;&lt;/tr&gt;"</f>
        <v>&lt;tr&gt;&lt;td class='table-first-column'&gt;Description:&lt;/td&gt;&lt;td&gt;Masks the input value randomly based on the data types.&lt;/td&gt;&lt;/tr&gt;</v>
      </c>
    </row>
    <row r="329" spans="1:3" ht="29" x14ac:dyDescent="0.2">
      <c r="A329" s="26" t="s">
        <v>181</v>
      </c>
      <c r="B329" s="28" t="s">
        <v>501</v>
      </c>
      <c r="C329" t="str">
        <f>"&lt;tr&gt;&lt;td class='table-first-column'&gt;" &amp;A329 &amp; "&lt;/td&gt;&lt;td&gt;" &amp; B329 &amp; "&lt;/td&gt;&lt;/tr&gt;"</f>
        <v>&lt;tr&gt;&lt;td class='table-first-column'&gt;Use:&lt;/td&gt;&lt;td&gt;&lt;span class='formula'&gt;RANDOMIZE(text/number/date/boolean)&lt;/span&gt; and replace the value of the expression randomly.&lt;/td&gt;&lt;/tr&gt;</v>
      </c>
    </row>
    <row r="330" spans="1:3" ht="248" x14ac:dyDescent="0.2">
      <c r="A330" s="26" t="s">
        <v>182</v>
      </c>
      <c r="B330" s="28" t="s">
        <v>503</v>
      </c>
      <c r="C330" t="str">
        <f>"&lt;tr&gt;&lt;td class='table-first-column'&gt;" &amp;A330 &amp; "&lt;/td&gt;&lt;td&gt;" &amp; B330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31" spans="1:3" ht="63" customHeight="1" x14ac:dyDescent="0.2">
      <c r="A331" s="26" t="s">
        <v>228</v>
      </c>
      <c r="B331" s="32" t="s">
        <v>502</v>
      </c>
      <c r="C331" t="str">
        <f>"&lt;tr&gt;&lt;td class='table-first-column'&gt;" &amp;A331 &amp; "&lt;/td&gt;&lt;td&gt;" &amp; B331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32" spans="1:3" x14ac:dyDescent="0.2">
      <c r="C332" s="34" t="s">
        <v>211</v>
      </c>
    </row>
    <row r="334" spans="1:3" x14ac:dyDescent="0.2">
      <c r="B334" s="10"/>
    </row>
    <row r="335" spans="1:3" x14ac:dyDescent="0.2">
      <c r="A335" s="25" t="s">
        <v>140</v>
      </c>
      <c r="B335" s="23" t="str">
        <f>SUBSTITUTE(LOWER(A335), " ", "_")</f>
        <v>right</v>
      </c>
      <c r="C335" t="str">
        <f>"&lt;div class='v-space'&gt;&lt;/div&gt;&lt;div id='" &amp; B335 &amp;"'&gt;&lt;h2&gt;" &amp;A335&amp; "&lt;/h2&gt;&lt;table&gt;&lt;tbody&gt;"</f>
        <v>&lt;div class='v-space'&gt;&lt;/div&gt;&lt;div id='right'&gt;&lt;h2&gt;RIGHT&lt;/h2&gt;&lt;table&gt;&lt;tbody&gt;</v>
      </c>
    </row>
    <row r="336" spans="1:3" x14ac:dyDescent="0.2">
      <c r="A336" s="26" t="s">
        <v>180</v>
      </c>
      <c r="B336" s="27" t="s">
        <v>141</v>
      </c>
      <c r="C336" t="str">
        <f>"&lt;tr&gt;&lt;td class='table-first-column'&gt;" &amp;A336 &amp; "&lt;/td&gt;&lt;td&gt;" &amp; B336 &amp; "&lt;/td&gt;&lt;/tr&gt;"</f>
        <v>&lt;tr&gt;&lt;td class='table-first-column'&gt;Description:&lt;/td&gt;&lt;td&gt;Returns the specified number of characters from the end of a text string.&lt;/td&gt;&lt;/tr&gt;</v>
      </c>
    </row>
    <row r="337" spans="1:3" ht="43" x14ac:dyDescent="0.2">
      <c r="A337" s="26" t="s">
        <v>181</v>
      </c>
      <c r="B337" s="28" t="s">
        <v>238</v>
      </c>
      <c r="C337" t="str">
        <f>"&lt;tr&gt;&lt;td class='table-first-column'&gt;" &amp;A337 &amp; "&lt;/td&gt;&lt;td&gt;" &amp; B337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38" spans="1:3" ht="45" x14ac:dyDescent="0.2">
      <c r="A338" s="26" t="s">
        <v>182</v>
      </c>
      <c r="B338" s="28" t="s">
        <v>237</v>
      </c>
      <c r="C338" t="str">
        <f>"&lt;tr&gt;&lt;td class='table-first-column'&gt;" &amp;A338 &amp; "&lt;/td&gt;&lt;td&gt;" &amp; B338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39" spans="1:3" ht="28" x14ac:dyDescent="0.2">
      <c r="A339" s="26" t="s">
        <v>206</v>
      </c>
      <c r="B339" s="32" t="s">
        <v>239</v>
      </c>
      <c r="C339" t="str">
        <f>"&lt;tr&gt;&lt;td class='table-first-column'&gt;" &amp;A339 &amp; "&lt;/td&gt;&lt;td&gt;" &amp; B339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40" spans="1:3" x14ac:dyDescent="0.2">
      <c r="C340" s="34" t="s">
        <v>211</v>
      </c>
    </row>
    <row r="341" spans="1:3" x14ac:dyDescent="0.2">
      <c r="C341" s="34"/>
    </row>
    <row r="343" spans="1:3" x14ac:dyDescent="0.2">
      <c r="A343" s="23" t="s">
        <v>165</v>
      </c>
      <c r="B343" s="23" t="str">
        <f>SUBSTITUTE(LOWER(A343), " ", "_")</f>
        <v>round</v>
      </c>
      <c r="C343" t="str">
        <f>"&lt;div class='v-space'&gt;&lt;/div&gt;&lt;div id='" &amp; B343 &amp;"'&gt;&lt;h2&gt;" &amp;A343&amp; "&lt;/h2&gt;&lt;table&gt;&lt;tbody&gt;"</f>
        <v>&lt;div class='v-space'&gt;&lt;/div&gt;&lt;div id='round'&gt;&lt;h2&gt;ROUND&lt;/h2&gt;&lt;table&gt;&lt;tbody&gt;</v>
      </c>
    </row>
    <row r="344" spans="1:3" ht="28" x14ac:dyDescent="0.2">
      <c r="A344" s="43" t="s">
        <v>180</v>
      </c>
      <c r="B344" s="42" t="s">
        <v>241</v>
      </c>
      <c r="C344" t="str">
        <f>"&lt;tr&gt;&lt;td class='table-first-column'&gt;" &amp;A344 &amp; "&lt;/td&gt;&lt;td&gt;" &amp; B344 &amp; "&lt;/td&gt;&lt;/tr&gt;"</f>
        <v>&lt;tr&gt;&lt;td class='table-first-column'&gt;Description:&lt;/td&gt;&lt;td&gt;Returns the nearest number to a number you specify, constraining the new number by a specified number of digits.&lt;/td&gt;&lt;/tr&gt;</v>
      </c>
    </row>
    <row r="345" spans="1:3" ht="43" x14ac:dyDescent="0.2">
      <c r="A345" s="43" t="s">
        <v>181</v>
      </c>
      <c r="B345" s="28" t="s">
        <v>242</v>
      </c>
      <c r="C345" t="str">
        <f>"&lt;tr&gt;&lt;td class='table-first-column'&gt;" &amp;A345 &amp; "&lt;/td&gt;&lt;td&gt;" &amp; B345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346" spans="1:3" ht="54" customHeight="1" x14ac:dyDescent="0.2">
      <c r="A346" s="43" t="s">
        <v>182</v>
      </c>
      <c r="B346" s="28" t="s">
        <v>245</v>
      </c>
      <c r="C346" t="str">
        <f>"&lt;tr&gt;&lt;td class='table-first-column'&gt;" &amp;A346 &amp; "&lt;/td&gt;&lt;td&gt;" &amp; B346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347" spans="1:3" ht="98" x14ac:dyDescent="0.2">
      <c r="A347" s="43" t="s">
        <v>206</v>
      </c>
      <c r="B347" s="44" t="s">
        <v>246</v>
      </c>
      <c r="C347" t="str">
        <f>"&lt;tr&gt;&lt;td class='table-first-column'&gt;" &amp;A347 &amp; "&lt;/td&gt;&lt;td&gt;" &amp; B347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348" spans="1:3" x14ac:dyDescent="0.2">
      <c r="C348" s="34" t="s">
        <v>211</v>
      </c>
    </row>
    <row r="350" spans="1:3" x14ac:dyDescent="0.2">
      <c r="A350" s="23" t="s">
        <v>152</v>
      </c>
      <c r="B350" s="23" t="str">
        <f>SUBSTITUTE(LOWER(A350), " ", "_")</f>
        <v>scramble</v>
      </c>
      <c r="C350" t="str">
        <f>"&lt;div class='v-space'&gt;&lt;/div&gt;&lt;div id='" &amp; B350 &amp;"'&gt;&lt;h2&gt;" &amp;A350&amp; "&lt;/h2&gt;&lt;table&gt;&lt;tbody&gt;"</f>
        <v>&lt;div class='v-space'&gt;&lt;/div&gt;&lt;div id='scramble'&gt;&lt;h2&gt;SCRAMBLE&lt;/h2&gt;&lt;table&gt;&lt;tbody&gt;</v>
      </c>
    </row>
    <row r="351" spans="1:3" x14ac:dyDescent="0.2">
      <c r="A351" s="26" t="s">
        <v>180</v>
      </c>
      <c r="B351" s="42" t="s">
        <v>247</v>
      </c>
      <c r="C351" t="str">
        <f>"&lt;tr&gt;&lt;td class='table-first-column'&gt;" &amp;A351 &amp; "&lt;/td&gt;&lt;td&gt;" &amp; B351 &amp; "&lt;/td&gt;&lt;/tr&gt;"</f>
        <v>&lt;tr&gt;&lt;td class='table-first-column'&gt;Description:&lt;/td&gt;&lt;td&gt;Returns the field value from a random record within the retrieved source data.&lt;/td&gt;&lt;/tr&gt;</v>
      </c>
    </row>
    <row r="352" spans="1:3" ht="46" x14ac:dyDescent="0.2">
      <c r="A352" s="26" t="s">
        <v>181</v>
      </c>
      <c r="B352" s="28" t="s">
        <v>512</v>
      </c>
      <c r="C352" t="str">
        <f>"&lt;tr&gt;&lt;td class='table-first-column'&gt;" &amp;A352 &amp; "&lt;/td&gt;&lt;td&gt;" &amp; B352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353" spans="1:3" ht="29" x14ac:dyDescent="0.2">
      <c r="A353" s="26" t="s">
        <v>182</v>
      </c>
      <c r="B353" s="28" t="s">
        <v>248</v>
      </c>
      <c r="C353" t="str">
        <f>"&lt;tr&gt;&lt;td class='table-first-column'&gt;" &amp;A353 &amp; "&lt;/td&gt;&lt;td&gt;" &amp; B353 &amp; "&lt;/td&gt;&lt;/tr&gt;"</f>
        <v>&lt;tr&gt;&lt;td class='table-first-column'&gt;Example:&lt;/td&gt;&lt;td&gt;&lt;span class='formula'&gt;SCRAMBLE(firstName)&lt;/span&gt;returns one of the source records’ firstName randomly. &lt;/td&gt;&lt;/tr&gt;</v>
      </c>
    </row>
    <row r="354" spans="1:3" ht="76" customHeight="1" x14ac:dyDescent="0.2">
      <c r="A354" s="26" t="s">
        <v>206</v>
      </c>
      <c r="B354" s="32" t="s">
        <v>249</v>
      </c>
      <c r="C354" t="str">
        <f>"&lt;tr&gt;&lt;td class='table-first-column'&gt;" &amp;A354 &amp; "&lt;/td&gt;&lt;td&gt;" &amp; B354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355" spans="1:3" x14ac:dyDescent="0.2">
      <c r="C355" s="34" t="s">
        <v>211</v>
      </c>
    </row>
    <row r="357" spans="1:3" x14ac:dyDescent="0.2">
      <c r="A357" s="23" t="s">
        <v>166</v>
      </c>
      <c r="B357" s="23" t="str">
        <f>SUBSTITUTE(LOWER(A357), " ", "_")</f>
        <v>substitute</v>
      </c>
      <c r="C357" t="str">
        <f>"&lt;div class='v-space'&gt;&lt;/div&gt;&lt;div id='" &amp; B357 &amp;"'&gt;&lt;h2&gt;" &amp;A357&amp; "&lt;/h2&gt;&lt;table&gt;&lt;tbody&gt;"</f>
        <v>&lt;div class='v-space'&gt;&lt;/div&gt;&lt;div id='substitute'&gt;&lt;h2&gt;SUBSTITUTE&lt;/h2&gt;&lt;table&gt;&lt;tbody&gt;</v>
      </c>
    </row>
    <row r="358" spans="1:3" x14ac:dyDescent="0.2">
      <c r="A358" s="26" t="s">
        <v>180</v>
      </c>
      <c r="B358" s="27" t="s">
        <v>143</v>
      </c>
      <c r="C358" t="str">
        <f>"&lt;tr&gt;&lt;td class='table-first-column'&gt;" &amp;A358 &amp; "&lt;/td&gt;&lt;td&gt;" &amp; B358 &amp; "&lt;/td&gt;&lt;/tr&gt;"</f>
        <v>&lt;tr&gt;&lt;td class='table-first-column'&gt;Description:&lt;/td&gt;&lt;td&gt;Substitutes new text for old text in a text string.&lt;/td&gt;&lt;/tr&gt;</v>
      </c>
    </row>
    <row r="359" spans="1:3" ht="71" x14ac:dyDescent="0.2">
      <c r="A359" s="26" t="s">
        <v>181</v>
      </c>
      <c r="B359" s="28" t="s">
        <v>250</v>
      </c>
      <c r="C359" t="str">
        <f>"&lt;tr&gt;&lt;td class='table-first-column'&gt;" &amp;A359 &amp; "&lt;/td&gt;&lt;td&gt;" &amp; B359 &amp; "&lt;/td&gt;&lt;/tr&gt;"</f>
        <v>&lt;tr&gt;&lt;td class='table-first-column'&gt;Use:&lt;/td&gt;&lt;td&gt;&lt;span class='formula'&gt;SUBSTITUTE(text,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60" spans="1:3" ht="104" x14ac:dyDescent="0.2">
      <c r="A360" s="26" t="s">
        <v>182</v>
      </c>
      <c r="B360" s="28" t="s">
        <v>251</v>
      </c>
      <c r="C360" t="str">
        <f>"&lt;tr&gt;&lt;td class='table-first-column'&gt;" &amp;A360 &amp; "&lt;/td&gt;&lt;td&gt;" &amp; B360 &amp; "&lt;/td&gt;&lt;/tr&gt;"</f>
        <v>&lt;tr&gt;&lt;td class='table-first-column'&gt;Example:&lt;/td&gt;&lt;td&gt;&lt;span class='formula'&gt;SUBSTITUTE(Name, "Coupon", "Discount")&lt;/span&gt; returns the name of an opportunity that contains the term “Coupon” with the opportunity name plus “Discount” wherever the term “Coupon” existed.&lt;div class='v-space-s'&gt;&lt;/div&gt;&lt;span class='formula'&gt;SUBSTITUTE(Email, LEFT(Email, FIND("@", Email)), "www.") &lt;/span&gt;finds the location of the @ sign in a person's email address to determine the length of text to replace with a “www.” as a means of deriving their website address.&lt;/td&gt;&lt;/tr&gt;</v>
      </c>
    </row>
    <row r="361" spans="1:3" ht="42" x14ac:dyDescent="0.2">
      <c r="A361" s="26" t="s">
        <v>206</v>
      </c>
      <c r="B361" s="32" t="s">
        <v>252</v>
      </c>
      <c r="C361" t="str">
        <f>"&lt;tr&gt;&lt;td class='table-first-column'&gt;" &amp;A361 &amp; "&lt;/td&gt;&lt;td&gt;" &amp; B361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62" spans="1:3" x14ac:dyDescent="0.2">
      <c r="C362" s="34" t="s">
        <v>211</v>
      </c>
    </row>
    <row r="364" spans="1:3" x14ac:dyDescent="0.2">
      <c r="A364" s="23" t="s">
        <v>144</v>
      </c>
      <c r="B364" s="23" t="str">
        <f>SUBSTITUTE(LOWER(A364), " ", "_")</f>
        <v>text</v>
      </c>
      <c r="C364" t="str">
        <f>"&lt;div class='v-space'&gt;&lt;/div&gt;&lt;div id='" &amp; B364 &amp;"'&gt;&lt;h2&gt;" &amp;A364&amp; "&lt;/h2&gt;&lt;table&gt;&lt;tbody&gt;"</f>
        <v>&lt;div class='v-space'&gt;&lt;/div&gt;&lt;div id='text'&gt;&lt;h2&gt;TEXT&lt;/h2&gt;&lt;table&gt;&lt;tbody&gt;</v>
      </c>
    </row>
    <row r="365" spans="1:3" ht="56" x14ac:dyDescent="0.2">
      <c r="A365" s="26" t="s">
        <v>180</v>
      </c>
      <c r="B365" s="27" t="s">
        <v>253</v>
      </c>
      <c r="C365" t="str">
        <f>"&lt;tr&gt;&lt;td class='table-first-column'&gt;" &amp;A365 &amp; "&lt;/td&gt;&lt;td&gt;" &amp; B365 &amp; "&lt;/td&gt;&lt;/tr&gt;"</f>
        <v>&lt;tr&gt;&lt;td class='table-first-column'&gt;Description:&lt;/td&gt;&lt;td&gt;Converts a percent, number, date, date/time, or currency type field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366" spans="1:3" ht="43" x14ac:dyDescent="0.2">
      <c r="A366" s="26" t="s">
        <v>181</v>
      </c>
      <c r="B366" s="28" t="s">
        <v>254</v>
      </c>
      <c r="C366" t="str">
        <f>"&lt;tr&gt;&lt;td class='table-first-column'&gt;" &amp;A366 &amp; "&lt;/td&gt;&lt;td&gt;" &amp; B366 &amp; "&lt;/td&gt;&lt;/tr&gt;"</f>
        <v>&lt;tr&gt;&lt;td class='table-first-column'&gt;Use:&lt;/td&gt;&lt;td&gt;&lt;span class='formula'&gt;TEXT(value)&lt;/span&gt; and replace &lt;span class='formula'&gt;value&lt;/span&gt; with the field or expression you want to convert to text format. Avoid using any special characters besides a decimal point (period) or minus sign (dash) in this function.&lt;/td&gt;&lt;/tr&gt;</v>
      </c>
    </row>
    <row r="367" spans="1:3" ht="75" x14ac:dyDescent="0.2">
      <c r="A367" s="26" t="s">
        <v>182</v>
      </c>
      <c r="B367" s="28" t="s">
        <v>255</v>
      </c>
      <c r="C367" t="str">
        <f>"&lt;tr&gt;&lt;td class='table-first-column'&gt;" &amp;A367 &amp; "&lt;/td&gt;&lt;td&gt;" &amp; B367 &amp; "&lt;/td&gt;&lt;/tr&gt;"</f>
        <v>&lt;tr&gt;&lt;td class='table-first-column'&gt;Example:&lt;/td&gt;&lt;td&gt;&lt;b&gt;Expected Revenue in Text&lt;/b&gt;&lt;div class='v-space-s'&gt;&lt;/div&gt;&lt;span class='formula'&gt;TEXT(ExpectedRevenue)&lt;/span&gt; returns the expected revenue amount of an opportunity in text format without a dollar sign. For example, if the Expected Revenue of a campaign is "$200,000," this formula calculates  “200000.”&lt;/td&gt;&lt;/tr&gt;</v>
      </c>
    </row>
    <row r="368" spans="1:3" ht="98" x14ac:dyDescent="0.2">
      <c r="A368" s="26" t="s">
        <v>206</v>
      </c>
      <c r="B368" s="32" t="s">
        <v>256</v>
      </c>
      <c r="C368" t="str">
        <f>"&lt;tr&gt;&lt;td class='table-first-column'&gt;" &amp;A368 &amp; "&lt;/td&gt;&lt;td&gt;" &amp; B368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369" spans="1:3" x14ac:dyDescent="0.2">
      <c r="C369" s="34" t="s">
        <v>211</v>
      </c>
    </row>
    <row r="371" spans="1:3" x14ac:dyDescent="0.2">
      <c r="A371" s="23" t="s">
        <v>117</v>
      </c>
      <c r="B371" s="23" t="str">
        <f>SUBSTITUTE(LOWER(A371), " ", "_")</f>
        <v>today</v>
      </c>
      <c r="C371" t="str">
        <f>"&lt;div class='v-space'&gt;&lt;/div&gt;&lt;div id='" &amp; B371 &amp;"'&gt;&lt;h2&gt;" &amp;A371&amp; "&lt;/h2&gt;&lt;table&gt;&lt;tbody&gt;"</f>
        <v>&lt;div class='v-space'&gt;&lt;/div&gt;&lt;div id='today'&gt;&lt;h2&gt;TODAY&lt;/h2&gt;&lt;table&gt;&lt;tbody&gt;</v>
      </c>
    </row>
    <row r="372" spans="1:3" x14ac:dyDescent="0.2">
      <c r="A372" s="26" t="s">
        <v>180</v>
      </c>
      <c r="B372" s="27" t="s">
        <v>118</v>
      </c>
      <c r="C372" t="str">
        <f>"&lt;tr&gt;&lt;td class='table-first-column'&gt;" &amp;A372 &amp; "&lt;/td&gt;&lt;td&gt;" &amp; B372 &amp; "&lt;/td&gt;&lt;/tr&gt;"</f>
        <v>&lt;tr&gt;&lt;td class='table-first-column'&gt;Description:&lt;/td&gt;&lt;td&gt;Returns the current date as a date data type.&lt;/td&gt;&lt;/tr&gt;</v>
      </c>
    </row>
    <row r="373" spans="1:3" x14ac:dyDescent="0.2">
      <c r="A373" s="26" t="s">
        <v>181</v>
      </c>
      <c r="B373" s="28" t="s">
        <v>257</v>
      </c>
      <c r="C373" t="str">
        <f>"&lt;tr&gt;&lt;td class='table-first-column'&gt;" &amp;A373 &amp; "&lt;/td&gt;&lt;td&gt;" &amp; B373 &amp; "&lt;/td&gt;&lt;/tr&gt;"</f>
        <v>&lt;tr&gt;&lt;td class='table-first-column'&gt;Use:&lt;/td&gt;&lt;td&gt;&lt;span class='formula'&gt;TODAY()&lt;/span&gt;&lt;/td&gt;&lt;/tr&gt;</v>
      </c>
    </row>
    <row r="374" spans="1:3" ht="29" x14ac:dyDescent="0.2">
      <c r="A374" s="26" t="s">
        <v>182</v>
      </c>
      <c r="B374" s="28" t="s">
        <v>258</v>
      </c>
      <c r="C374" t="str">
        <f>"&lt;tr&gt;&lt;td class='table-first-column'&gt;" &amp;A374 &amp; "&lt;/td&gt;&lt;td&gt;" &amp; B374 &amp; "&lt;/td&gt;&lt;/tr&gt;"</f>
        <v>&lt;tr&gt;&lt;td class='table-first-column'&gt;Example:&lt;/td&gt;&lt;td&gt;&lt;span class='formula'&gt;DAYSBETWEEN(TODAY(), Sample_date_c)&lt;/span&gt; calculates how many days in the sample are left.&lt;/td&gt;&lt;/tr&gt;</v>
      </c>
    </row>
    <row r="375" spans="1:3" ht="70" x14ac:dyDescent="0.2">
      <c r="A375" s="26" t="s">
        <v>206</v>
      </c>
      <c r="B375" s="32" t="s">
        <v>259</v>
      </c>
      <c r="C375" t="str">
        <f>"&lt;tr&gt;&lt;td class='table-first-column'&gt;" &amp;A375 &amp; "&lt;/td&gt;&lt;td&gt;" &amp; B375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376" spans="1:3" x14ac:dyDescent="0.2">
      <c r="C376" s="34" t="s">
        <v>211</v>
      </c>
    </row>
    <row r="379" spans="1:3" x14ac:dyDescent="0.2">
      <c r="A379" s="23" t="s">
        <v>146</v>
      </c>
      <c r="B379" s="23" t="str">
        <f>SUBSTITUTE(LOWER(A379), " ", "_")</f>
        <v>trim</v>
      </c>
      <c r="C379" t="str">
        <f>"&lt;div class='v-space'&gt;&lt;/div&gt;&lt;div id='" &amp; B379 &amp;"'&gt;&lt;h2&gt;" &amp;A379&amp; "&lt;/h2&gt;&lt;table&gt;&lt;tbody&gt;"</f>
        <v>&lt;div class='v-space'&gt;&lt;/div&gt;&lt;div id='trim'&gt;&lt;h2&gt;TRIM&lt;/h2&gt;&lt;table&gt;&lt;tbody&gt;</v>
      </c>
    </row>
    <row r="380" spans="1:3" x14ac:dyDescent="0.2">
      <c r="A380" s="26" t="s">
        <v>180</v>
      </c>
      <c r="B380" s="27" t="s">
        <v>147</v>
      </c>
      <c r="C380" t="str">
        <f>"&lt;tr&gt;&lt;td class='table-first-column'&gt;" &amp;A380 &amp; "&lt;/td&gt;&lt;td&gt;" &amp; B380 &amp; "&lt;/td&gt;&lt;/tr&gt;"</f>
        <v>&lt;tr&gt;&lt;td class='table-first-column'&gt;Description:&lt;/td&gt;&lt;td&gt;Removes the spaces and tabs from the beginning and end of a text string.&lt;/td&gt;&lt;/tr&gt;</v>
      </c>
    </row>
    <row r="381" spans="1:3" ht="29" x14ac:dyDescent="0.2">
      <c r="A381" s="26" t="s">
        <v>181</v>
      </c>
      <c r="B381" s="28" t="s">
        <v>260</v>
      </c>
      <c r="C381" t="str">
        <f>"&lt;tr&gt;&lt;td class='table-first-column'&gt;" &amp;A381 &amp; "&lt;/td&gt;&lt;td&gt;" &amp; B381 &amp; "&lt;/td&gt;&lt;/tr&gt;"</f>
        <v>&lt;tr&gt;&lt;td class='table-first-column'&gt;Use:&lt;/td&gt;&lt;td&gt;&lt;span class='formula'&gt;TRIM(text)&lt;/span&gt; and replace text with the field or expression you want to trim.&lt;/td&gt;&lt;/tr&gt;</v>
      </c>
    </row>
    <row r="382" spans="1:3" ht="44" x14ac:dyDescent="0.2">
      <c r="A382" s="26" t="s">
        <v>182</v>
      </c>
      <c r="B382" s="28" t="s">
        <v>261</v>
      </c>
      <c r="C382" t="str">
        <f>"&lt;tr&gt;&lt;td class='table-first-column'&gt;" &amp;A382 &amp; "&lt;/td&gt;&lt;td&gt;" &amp; B382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383" spans="1:3" x14ac:dyDescent="0.2">
      <c r="C383" s="34" t="s">
        <v>211</v>
      </c>
    </row>
    <row r="385" spans="1:3" x14ac:dyDescent="0.2">
      <c r="A385" s="23" t="s">
        <v>148</v>
      </c>
      <c r="B385" s="23" t="str">
        <f>SUBSTITUTE(LOWER(A385), " ", "_")</f>
        <v>upper</v>
      </c>
      <c r="C385" t="str">
        <f>"&lt;div class='v-space'&gt;&lt;/div&gt;&lt;div id='" &amp; B385 &amp;"'&gt;&lt;h2&gt;" &amp;A385&amp; "&lt;/h2&gt;&lt;table&gt;&lt;tbody&gt;"</f>
        <v>&lt;div class='v-space'&gt;&lt;/div&gt;&lt;div id='upper'&gt;&lt;h2&gt;UPPER&lt;/h2&gt;&lt;table&gt;&lt;tbody&gt;</v>
      </c>
    </row>
    <row r="386" spans="1:3" ht="28" x14ac:dyDescent="0.2">
      <c r="A386" s="26" t="s">
        <v>180</v>
      </c>
      <c r="B386" s="27" t="s">
        <v>262</v>
      </c>
      <c r="C386" t="str">
        <f>"&lt;tr&gt;&lt;td class='table-first-column'&gt;" &amp;A386 &amp; "&lt;/td&gt;&lt;td&gt;" &amp; B386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387" spans="1:3" ht="60" customHeight="1" x14ac:dyDescent="0.2">
      <c r="A387" s="26" t="s">
        <v>181</v>
      </c>
      <c r="B387" s="28" t="s">
        <v>263</v>
      </c>
      <c r="C387" t="str">
        <f>"&lt;tr&gt;&lt;td class='table-first-column'&gt;" &amp;A387 &amp; "&lt;/td&gt;&lt;td&gt;" &amp; B387 &amp; "&lt;/td&gt;&lt;/tr&gt;"</f>
        <v>&lt;tr&gt;&lt;td class='table-first-column'&gt;Use:&lt;/td&gt;&lt;td&gt;&lt;span class='formula'&gt;UPPER(text,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388" spans="1:3" ht="128" x14ac:dyDescent="0.2">
      <c r="A388" s="26" t="s">
        <v>182</v>
      </c>
      <c r="B388" s="27" t="s">
        <v>264</v>
      </c>
      <c r="C388" t="str">
        <f>"&lt;tr&gt;&lt;td class='table-first-column'&gt;" &amp;A388 &amp; "&lt;/td&gt;&lt;td&gt;" &amp; B388 &amp; "&lt;/td&gt;&lt;/tr&gt;"</f>
        <v>&lt;tr&gt;&lt;td class='table-first-column'&gt;Example:&lt;/td&gt;&lt;td&gt;&lt;b&gt;MYCOMPANY.COM&lt;/b&gt;&lt;div class='v-space-s'&gt;&lt;/div&gt;&lt;span class='formula'&gt;UPPER("mycompany.com")&lt;/span&gt;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class='formula'&gt;UPPER()&lt;/span&gt; function with the Turkish language locale, use the Turkish locale code &lt;span class='formula'&gt;tr&lt;/span&gt; in the &lt;span class='formula'&gt;UPPER()&lt;/span&gt; function as follows:&lt;div class='v-space-s'&gt;&lt;/div&gt;&lt;span class='formula'&gt;UPPER(text, "tr")&lt;/span&gt;&lt;div class='v-space-s'&gt;&lt;/div&gt;This ensures that any dotted i in the text does not transform to a dotless I.&lt;/td&gt;&lt;/tr&gt;</v>
      </c>
    </row>
    <row r="389" spans="1:3" x14ac:dyDescent="0.2">
      <c r="C389" s="34" t="s">
        <v>211</v>
      </c>
    </row>
    <row r="391" spans="1:3" x14ac:dyDescent="0.2">
      <c r="A391" s="23" t="s">
        <v>150</v>
      </c>
      <c r="B391" s="23" t="str">
        <f>SUBSTITUTE(LOWER(A391), " ", "_")</f>
        <v>value</v>
      </c>
      <c r="C391" t="str">
        <f>"&lt;div class='v-space'&gt;&lt;/div&gt;&lt;div id='" &amp; B391 &amp;"'&gt;&lt;h2&gt;" &amp;A391&amp; "&lt;/h2&gt;&lt;table&gt;&lt;tbody&gt;"</f>
        <v>&lt;div class='v-space'&gt;&lt;/div&gt;&lt;div id='value'&gt;&lt;h2&gt;VALUE&lt;/h2&gt;&lt;table&gt;&lt;tbody&gt;</v>
      </c>
    </row>
    <row r="392" spans="1:3" x14ac:dyDescent="0.2">
      <c r="A392" s="26" t="s">
        <v>180</v>
      </c>
      <c r="B392" s="27" t="s">
        <v>151</v>
      </c>
      <c r="C392" t="str">
        <f>"&lt;tr&gt;&lt;td class='table-first-column'&gt;" &amp;A392 &amp; "&lt;/td&gt;&lt;td&gt;" &amp; B392 &amp; "&lt;/td&gt;&lt;/tr&gt;"</f>
        <v>&lt;tr&gt;&lt;td class='table-first-column'&gt;Description:&lt;/td&gt;&lt;td&gt;Converts a text string to a number.&lt;/td&gt;&lt;/tr&gt;</v>
      </c>
    </row>
    <row r="393" spans="1:3" ht="71" customHeight="1" x14ac:dyDescent="0.2">
      <c r="A393" s="26" t="s">
        <v>181</v>
      </c>
      <c r="B393" s="28" t="s">
        <v>265</v>
      </c>
      <c r="C393" t="str">
        <f>"&lt;tr&gt;&lt;td class='table-first-column'&gt;" &amp;A393 &amp; "&lt;/td&gt;&lt;td&gt;" &amp; B393 &amp; "&lt;/td&gt;&lt;/tr&gt;"</f>
        <v>&lt;tr&gt;&lt;td class='table-first-column'&gt;Use:&lt;/td&gt;&lt;td&gt;&lt;span class='formula'&gt;VALUE(text)&lt;/span&gt; and replace &lt;span class='formula'&gt;text&lt;/span&gt; with the field or expression you want converted into a number.&lt;/td&gt;&lt;/tr&gt;</v>
      </c>
    </row>
    <row r="394" spans="1:3" ht="56" x14ac:dyDescent="0.2">
      <c r="A394" s="26" t="s">
        <v>182</v>
      </c>
      <c r="B394" s="27" t="s">
        <v>266</v>
      </c>
      <c r="C394" t="str">
        <f>"&lt;tr&gt;&lt;td class='table-first-column'&gt;" &amp;A394 &amp; "&lt;/td&gt;&lt;td&gt;" &amp; B394 &amp; "&lt;/td&gt;&lt;/tr&gt;"</f>
        <v>&lt;tr&gt;&lt;td class='table-first-column'&gt;Example:&lt;/td&gt;&lt;td&gt;&lt;b&gt;Lead Number&lt;/b&gt;&lt;div class='v-space-s'&gt;&lt;/div&gt;&lt;span class='formula'&gt;VALUE(Lead_Number__c)&lt;/span&gt; returns a number for the text value in the auto-number field Lead Number. This can be useful if you want to use the Lead Number field in a calculation. Note that auto-number fields are actually text fields and must be converted to a number for numeric calculations.&lt;/td&gt;&lt;/tr&gt;</v>
      </c>
    </row>
    <row r="395" spans="1:3" ht="115" customHeight="1" x14ac:dyDescent="0.2">
      <c r="A395" s="26" t="s">
        <v>206</v>
      </c>
      <c r="B395" s="27" t="s">
        <v>267</v>
      </c>
      <c r="C395" t="str">
        <f>"&lt;tr&gt;&lt;td class='table-first-column'&gt;" &amp;A395 &amp; "&lt;/td&gt;&lt;td&gt;" &amp; B395 &amp; "&lt;/td&gt;&lt;/tr&gt;"</f>
        <v>&lt;tr&gt;&lt;td class='table-first-column'&gt;Tips:&lt;/td&gt;&lt;td&gt;Make sure the text in a VALUE function doesn’t include special characters other than a decimal point (period) or minus sign (dash). If the text in a VALUE function is a non-numerical/invalid format, the formula isn’t calculated and resolves to a blank value. For example, the formula &lt;span class='formula'&gt;1 + VALUE(Text_field__c)&lt;/span&gt;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396" spans="1:3" x14ac:dyDescent="0.2">
      <c r="C396" s="34" t="s">
        <v>211</v>
      </c>
    </row>
    <row r="398" spans="1:3" x14ac:dyDescent="0.2">
      <c r="A398" s="23" t="s">
        <v>155</v>
      </c>
      <c r="B398" s="23" t="str">
        <f>SUBSTITUTE(LOWER(A398), " ", "_")</f>
        <v>vlookup</v>
      </c>
      <c r="C398" t="str">
        <f>"&lt;div class='v-space'&gt;&lt;/div&gt;&lt;div id='" &amp; B398 &amp;"'&gt;&lt;h2&gt;" &amp;A398&amp; "&lt;/h2&gt;&lt;table&gt;&lt;tbody&gt;"</f>
        <v>&lt;div class='v-space'&gt;&lt;/div&gt;&lt;div id='vlookup'&gt;&lt;h2&gt;VLOOKUP&lt;/h2&gt;&lt;table&gt;&lt;tbody&gt;</v>
      </c>
    </row>
    <row r="399" spans="1:3" ht="82" customHeight="1" x14ac:dyDescent="0.2">
      <c r="A399" s="26" t="s">
        <v>180</v>
      </c>
      <c r="B399" s="27" t="s">
        <v>156</v>
      </c>
      <c r="C399" t="str">
        <f>"&lt;tr&gt;&lt;td class='table-first-column'&gt;" &amp;A399 &amp; "&lt;/td&gt;&lt;td&gt;" &amp; B399 &amp; "&lt;/td&gt;&lt;/tr&gt;"</f>
        <v>&lt;tr&gt;&lt;td class='table-first-column'&gt;Description:&lt;/td&gt;&lt;td&gt;Returns a value by looking up a related value on a custom object similar to the &lt;span class='formula'&gt;VLOOKUP()&lt;/span&gt; Excel function.&lt;/td&gt;&lt;/tr&gt;</v>
      </c>
    </row>
    <row r="400" spans="1:3" ht="158" x14ac:dyDescent="0.2">
      <c r="A400" s="26" t="s">
        <v>181</v>
      </c>
      <c r="B400" s="28" t="s">
        <v>270</v>
      </c>
      <c r="C400" t="str">
        <f>"&lt;tr&gt;&lt;td class='table-first-column'&gt;" &amp;A400 &amp; "&lt;/td&gt;&lt;td&gt;" &amp; B400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401" spans="1:5" ht="131" customHeight="1" x14ac:dyDescent="0.2">
      <c r="A401" s="26" t="s">
        <v>182</v>
      </c>
      <c r="B401" s="28" t="s">
        <v>271</v>
      </c>
      <c r="C401" t="str">
        <f>"&lt;tr&gt;&lt;td class='table-first-column'&gt;" &amp;A401 &amp; "&lt;/td&gt;&lt;td&gt;" &amp; B401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402" spans="1:5" ht="185" x14ac:dyDescent="0.2">
      <c r="A402" s="26" t="s">
        <v>206</v>
      </c>
      <c r="B402" s="32" t="s">
        <v>268</v>
      </c>
      <c r="C402" t="str">
        <f>"&lt;tr&gt;&lt;td class='table-first-column'&gt;" &amp;A402 &amp; "&lt;/td&gt;&lt;td&gt;" &amp; B402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403" spans="1:5" x14ac:dyDescent="0.2">
      <c r="C403" s="34" t="s">
        <v>211</v>
      </c>
    </row>
    <row r="404" spans="1:5" x14ac:dyDescent="0.2">
      <c r="C404" t="s">
        <v>243</v>
      </c>
    </row>
    <row r="405" spans="1:5" x14ac:dyDescent="0.2">
      <c r="C405" t="s">
        <v>243</v>
      </c>
    </row>
    <row r="414" spans="1:5" x14ac:dyDescent="0.2">
      <c r="E414" t="s">
        <v>229</v>
      </c>
    </row>
    <row r="415" spans="1:5" x14ac:dyDescent="0.2">
      <c r="E415" t="s">
        <v>243</v>
      </c>
    </row>
    <row r="416" spans="1:5" x14ac:dyDescent="0.2">
      <c r="E416" t="s">
        <v>244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30"/>
  <sheetViews>
    <sheetView zoomScale="150" workbookViewId="0">
      <selection activeCell="B20" sqref="B20"/>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519</v>
      </c>
      <c r="D3" t="str">
        <f>"&lt;h1 id='title'&gt;" &amp; A3 &amp; "&lt;/h1&gt;"</f>
        <v>&lt;h1 id='title'&gt;Formula&lt;/h1&gt;</v>
      </c>
    </row>
    <row r="7" spans="1:4" x14ac:dyDescent="0.2">
      <c r="D7" t="str">
        <f>"&lt;div&gt;&lt;ul&gt;"</f>
        <v>&lt;div&gt;&lt;ul&gt;</v>
      </c>
    </row>
    <row r="8" spans="1:4" x14ac:dyDescent="0.2">
      <c r="A8" t="s">
        <v>10</v>
      </c>
      <c r="B8" t="str">
        <f>SUBSTITUTE(LOWER(A8), " ", "_")</f>
        <v>elements_of_a_formula</v>
      </c>
      <c r="D8" t="str">
        <f t="shared" ref="D8:D17" si="0">"&lt;li&gt;&lt;a href='#" &amp; B8 &amp; "'&gt;" &amp;A8 &amp; "&lt;/a&gt;&lt;/li&gt;"</f>
        <v>&lt;li&gt;&lt;a href='#elements_of_a_formula'&gt;Elements of a Formula&lt;/a&gt;&lt;/li&gt;</v>
      </c>
    </row>
    <row r="9" spans="1:4" x14ac:dyDescent="0.2">
      <c r="A9" t="s">
        <v>11</v>
      </c>
      <c r="B9" t="str">
        <f>SUBSTITUTE(LOWER(A9), " ", "_")</f>
        <v>math_operators</v>
      </c>
      <c r="D9" t="str">
        <f t="shared" si="0"/>
        <v>&lt;li&gt;&lt;a href='#math_operators'&gt;Math Operators&lt;/a&gt;&lt;/li&gt;</v>
      </c>
    </row>
    <row r="10" spans="1:4" x14ac:dyDescent="0.2">
      <c r="A10" t="s">
        <v>12</v>
      </c>
      <c r="B10" t="str">
        <f>SUBSTITUTE(LOWER(A10), " ", "_")</f>
        <v>logical_operators</v>
      </c>
      <c r="D10" t="str">
        <f t="shared" si="0"/>
        <v>&lt;li&gt;&lt;a href='#logical_operators'&gt;Logical Operators&lt;/a&gt;&lt;/li&gt;</v>
      </c>
    </row>
    <row r="11" spans="1:4" x14ac:dyDescent="0.2">
      <c r="A11" t="s">
        <v>13</v>
      </c>
      <c r="B11" t="str">
        <f t="shared" ref="B11:B17" si="1">SUBSTITUTE(LOWER(A11), " ", "_")</f>
        <v>text_operators</v>
      </c>
      <c r="D11" t="str">
        <f t="shared" si="0"/>
        <v>&lt;li&gt;&lt;a href='#text_operators'&gt;Text Operators&lt;/a&gt;&lt;/li&gt;</v>
      </c>
    </row>
    <row r="12" spans="1:4" x14ac:dyDescent="0.2">
      <c r="A12" t="s">
        <v>105</v>
      </c>
      <c r="B12" t="str">
        <f t="shared" si="1"/>
        <v>date_and_time_functions</v>
      </c>
      <c r="D12" t="str">
        <f t="shared" si="0"/>
        <v>&lt;li&gt;&lt;a href='#date_and_time_functions'&gt;Date and Time Functions&lt;/a&gt;&lt;/li&gt;</v>
      </c>
    </row>
    <row r="13" spans="1:4" x14ac:dyDescent="0.2">
      <c r="A13" t="s">
        <v>119</v>
      </c>
      <c r="B13" t="str">
        <f t="shared" si="1"/>
        <v>logical_functions</v>
      </c>
      <c r="D13" t="str">
        <f t="shared" si="0"/>
        <v>&lt;li&gt;&lt;a href='#logical_functions'&gt;Logical Functions&lt;/a&gt;&lt;/li&gt;</v>
      </c>
    </row>
    <row r="14" spans="1:4" x14ac:dyDescent="0.2">
      <c r="A14" t="s">
        <v>157</v>
      </c>
      <c r="B14" t="str">
        <f t="shared" si="1"/>
        <v>math_functions</v>
      </c>
      <c r="D14" t="str">
        <f t="shared" si="0"/>
        <v>&lt;li&gt;&lt;a href='#math_functions'&gt;Math Functions&lt;/a&gt;&lt;/li&gt;</v>
      </c>
    </row>
    <row r="15" spans="1:4" x14ac:dyDescent="0.2">
      <c r="A15" t="s">
        <v>16</v>
      </c>
      <c r="B15" t="str">
        <f t="shared" si="1"/>
        <v>text_functions</v>
      </c>
      <c r="D15" t="str">
        <f t="shared" si="0"/>
        <v>&lt;li&gt;&lt;a href='#text_functions'&gt;Text Functions&lt;/a&gt;&lt;/li&gt;</v>
      </c>
    </row>
    <row r="16" spans="1:4" x14ac:dyDescent="0.2">
      <c r="A16" t="s">
        <v>665</v>
      </c>
      <c r="B16" t="str">
        <f t="shared" si="1"/>
        <v>aggregate_functions</v>
      </c>
      <c r="D16" t="str">
        <f t="shared" si="0"/>
        <v>&lt;li&gt;&lt;a href='#aggregate_functions'&gt;Aggregate Functions&lt;/a&gt;&lt;/li&gt;</v>
      </c>
    </row>
    <row r="17" spans="1:4" x14ac:dyDescent="0.2">
      <c r="A17" t="s">
        <v>17</v>
      </c>
      <c r="B17" t="str">
        <f t="shared" si="1"/>
        <v>advanced_functions</v>
      </c>
      <c r="D17" t="str">
        <f t="shared" si="0"/>
        <v>&lt;li&gt;&lt;a href='#advanced_functions'&gt;Advanced Functions&lt;/a&gt;&lt;/li&gt;</v>
      </c>
    </row>
    <row r="19" spans="1:4" x14ac:dyDescent="0.2">
      <c r="D19" t="str">
        <f>"&lt;/ul&gt;&lt;/div&gt;"</f>
        <v>&lt;/ul&gt;&lt;/div&gt;</v>
      </c>
    </row>
    <row r="23" spans="1:4" x14ac:dyDescent="0.2">
      <c r="A23" t="s">
        <v>10</v>
      </c>
      <c r="D23" t="str">
        <f>"&lt;div class='v-space'&gt;&lt;/div&gt;&lt;div id='" &amp; SUBSTITUTE(LOWER(A23), " ", "_") &amp;"'&gt;&lt;h2&gt;" &amp; A23 &amp; "&lt;/h2&gt;"</f>
        <v>&lt;div class='v-space'&gt;&lt;/div&gt;&lt;div id='elements_of_a_formula'&gt;&lt;h2&gt;Elements of a Formula&lt;/h2&gt;</v>
      </c>
    </row>
    <row r="24" spans="1:4" ht="34" x14ac:dyDescent="0.2">
      <c r="B24" s="10" t="s">
        <v>158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104</v>
      </c>
      <c r="B25" t="s">
        <v>23</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69</v>
      </c>
      <c r="B26" s="12" t="s">
        <v>75</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70</v>
      </c>
      <c r="B27" s="14" t="s">
        <v>469</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71</v>
      </c>
      <c r="B28" s="14" t="s">
        <v>73</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72</v>
      </c>
      <c r="B29" s="17" t="s">
        <v>74</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517</v>
      </c>
      <c r="B30" s="17" t="s">
        <v>518</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11</v>
      </c>
      <c r="D35" t="str">
        <f>"&lt;div class='v-space'&gt;&lt;/div&gt;&lt;div id='" &amp; SUBSTITUTE(LOWER(A35), " ", "_") &amp;"'&gt;&lt;h2&gt;" &amp; A35 &amp; "&lt;/h2&gt;"</f>
        <v>&lt;div class='v-space'&gt;&lt;/div&gt;&lt;div id='math_operators'&gt;&lt;h2&gt;Math Operators&lt;/h2&gt;</v>
      </c>
    </row>
    <row r="36" spans="1:4" x14ac:dyDescent="0.2">
      <c r="A36" t="s">
        <v>72</v>
      </c>
      <c r="B36" t="s">
        <v>23</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76</v>
      </c>
      <c r="B37" t="s">
        <v>77</v>
      </c>
      <c r="D37" t="str">
        <f t="shared" ref="D37:D41" si="2">"&lt;tr&gt;&lt;td&gt;" &amp;A37 &amp; "&lt;/td&gt;&lt;td&gt;" &amp; B37 &amp; "&lt;/td&gt;&lt;/tr&gt;"</f>
        <v>&lt;tr&gt;&lt;td&gt;+ (Add)&lt;/td&gt;&lt;td&gt;Calculates the sum of two values.&lt;/td&gt;&lt;/tr&gt;</v>
      </c>
    </row>
    <row r="38" spans="1:4" x14ac:dyDescent="0.2">
      <c r="A38" t="s">
        <v>78</v>
      </c>
      <c r="B38" t="s">
        <v>79</v>
      </c>
      <c r="D38" t="str">
        <f t="shared" si="2"/>
        <v>&lt;tr&gt;&lt;td&gt;- (Subtract)&lt;/td&gt;&lt;td&gt;Calculates the difference of two values.&lt;/td&gt;&lt;/tr&gt;</v>
      </c>
    </row>
    <row r="39" spans="1:4" x14ac:dyDescent="0.2">
      <c r="A39" t="s">
        <v>80</v>
      </c>
      <c r="B39" t="s">
        <v>81</v>
      </c>
      <c r="D39" t="str">
        <f t="shared" si="2"/>
        <v>&lt;tr&gt;&lt;td&gt;* (Multiply)&lt;/td&gt;&lt;td&gt;Multiplies its values.&lt;/td&gt;&lt;/tr&gt;</v>
      </c>
    </row>
    <row r="40" spans="1:4" x14ac:dyDescent="0.2">
      <c r="A40" t="s">
        <v>82</v>
      </c>
      <c r="B40" t="s">
        <v>83</v>
      </c>
      <c r="D40" t="str">
        <f t="shared" si="2"/>
        <v>&lt;tr&gt;&lt;td&gt;/ (Divide)&lt;/td&gt;&lt;td&gt;Divides its values.&lt;/td&gt;&lt;/tr&gt;</v>
      </c>
    </row>
    <row r="41" spans="1:4" ht="34" x14ac:dyDescent="0.2">
      <c r="A41" t="s">
        <v>84</v>
      </c>
      <c r="B41" s="10" t="s">
        <v>85</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12</v>
      </c>
      <c r="D46" t="str">
        <f>"&lt;div class='v-space'&gt;&lt;/div&gt;&lt;div id='" &amp; SUBSTITUTE(LOWER(A46), " ", "_") &amp;"'&gt;&lt;h2&gt;" &amp; A46 &amp; "&lt;/h2&gt;"</f>
        <v>&lt;div class='v-space'&gt;&lt;/div&gt;&lt;div id='logical_operators'&gt;&lt;h2&gt;Logical Operators&lt;/h2&gt;</v>
      </c>
    </row>
    <row r="47" spans="1:4" x14ac:dyDescent="0.2">
      <c r="A47" t="s">
        <v>72</v>
      </c>
      <c r="B47" t="s">
        <v>23</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86</v>
      </c>
      <c r="B48" s="18" t="s">
        <v>87</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88</v>
      </c>
      <c r="B49" s="18" t="s">
        <v>89</v>
      </c>
      <c r="D49" t="str">
        <f t="shared" si="3"/>
        <v>&lt;tr&gt;&lt;td&gt;!= (Not Equal)&lt;/td&gt;&lt;td&gt;Evaluates if two values aren’t equivalent.&lt;/td&gt;&lt;/tr&gt;</v>
      </c>
    </row>
    <row r="50" spans="1:4" x14ac:dyDescent="0.2">
      <c r="A50" s="18" t="s">
        <v>100</v>
      </c>
      <c r="B50" s="18" t="s">
        <v>90</v>
      </c>
      <c r="D50" t="str">
        <f t="shared" si="3"/>
        <v>&lt;tr&gt;&lt;td&gt;&amp;lt; (Less Than)&lt;/td&gt;&lt;td&gt;Evaluates if a value is less than the value that follows this symbol.&lt;/td&gt;&lt;/tr&gt;</v>
      </c>
    </row>
    <row r="51" spans="1:4" x14ac:dyDescent="0.2">
      <c r="A51" s="18" t="s">
        <v>99</v>
      </c>
      <c r="B51" s="18" t="s">
        <v>91</v>
      </c>
      <c r="D51" t="str">
        <f t="shared" si="3"/>
        <v>&lt;tr&gt;&lt;td&gt;&amp;gt; (Greater Than)&lt;/td&gt;&lt;td&gt;Evaluates if a value is greater than the value that follows this symbol.&lt;/td&gt;&lt;/tr&gt;</v>
      </c>
    </row>
    <row r="52" spans="1:4" x14ac:dyDescent="0.2">
      <c r="A52" s="18" t="s">
        <v>101</v>
      </c>
      <c r="B52" s="18" t="s">
        <v>92</v>
      </c>
      <c r="D52" t="str">
        <f t="shared" si="3"/>
        <v>&lt;tr&gt;&lt;td&gt;&amp;lt;= (Less Than or Equal)&lt;/td&gt;&lt;td&gt;Evaluates if a value is less than or equal to the value that follows this symbol.&lt;/td&gt;&lt;/tr&gt;</v>
      </c>
    </row>
    <row r="53" spans="1:4" x14ac:dyDescent="0.2">
      <c r="A53" s="18" t="s">
        <v>98</v>
      </c>
      <c r="B53" s="18" t="s">
        <v>93</v>
      </c>
      <c r="D53" t="str">
        <f t="shared" si="3"/>
        <v>&lt;tr&gt;&lt;td&gt;&amp;gt;= (Greater Than or Equal)&lt;/td&gt;&lt;td&gt;Evaluates if a value is greater than or equal to the value that follows this symbol.&lt;/td&gt;&lt;/tr&gt;</v>
      </c>
    </row>
    <row r="54" spans="1:4" x14ac:dyDescent="0.2">
      <c r="A54" s="18" t="s">
        <v>97</v>
      </c>
      <c r="B54" s="18" t="s">
        <v>94</v>
      </c>
      <c r="D54" t="str">
        <f t="shared" si="3"/>
        <v>&lt;tr&gt;&lt;td&gt;&amp;amp;&amp;amp; (AND)&lt;/td&gt;&lt;td&gt;Evaluates if two values or expressions are both true. Use this operator as an alternative to the logical function AND.&lt;/td&gt;&lt;/tr&gt;</v>
      </c>
    </row>
    <row r="55" spans="1:4" x14ac:dyDescent="0.2">
      <c r="A55" s="18" t="s">
        <v>95</v>
      </c>
      <c r="B55" s="18" t="s">
        <v>96</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13</v>
      </c>
      <c r="D60" t="str">
        <f>"&lt;div class='v-space'&gt;&lt;/div&gt;&lt;div id='" &amp; SUBSTITUTE(LOWER(A60), " ", "_") &amp;"'&gt;&lt;h2&gt;" &amp; A60 &amp; "&lt;/h2&gt;"</f>
        <v>&lt;div class='v-space'&gt;&lt;/div&gt;&lt;div id='text_operators'&gt;&lt;h2&gt;Text Operators&lt;/h2&gt;</v>
      </c>
    </row>
    <row r="61" spans="1:4" x14ac:dyDescent="0.2">
      <c r="A61" t="s">
        <v>72</v>
      </c>
      <c r="B61" t="s">
        <v>23</v>
      </c>
      <c r="D61" t="str">
        <f>"&lt;table&gt;&lt;thead&gt;&lt;th class='table-column-name'&gt;" &amp; A61 &amp; "&lt;/th&gt;&lt;th&gt;" &amp; B61 &amp; "&lt;/th&gt;&lt;/thead&gt;&lt;tbody&gt;"</f>
        <v>&lt;table&gt;&lt;thead&gt;&lt;th class='table-column-name'&gt;Operator&lt;/th&gt;&lt;th&gt;Description&lt;/th&gt;&lt;/thead&gt;&lt;tbody&gt;</v>
      </c>
    </row>
    <row r="62" spans="1:4" x14ac:dyDescent="0.2">
      <c r="A62" t="s">
        <v>103</v>
      </c>
      <c r="B62" t="s">
        <v>102</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105</v>
      </c>
      <c r="D65" t="str">
        <f>"&lt;div class='v-space'&gt;&lt;/div&gt;&lt;div id='" &amp; SUBSTITUTE(LOWER(A65), " ", "_") &amp;"'&gt;&lt;h2&gt;" &amp; A65 &amp; "&lt;/h2&gt;"</f>
        <v>&lt;div class='v-space'&gt;&lt;/div&gt;&lt;div id='date_and_time_functions'&gt;&lt;h2&gt;Date and Time Functions&lt;/h2&gt;</v>
      </c>
    </row>
    <row r="66" spans="1:4" x14ac:dyDescent="0.2">
      <c r="A66" t="s">
        <v>71</v>
      </c>
      <c r="B66" t="s">
        <v>23</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108</v>
      </c>
      <c r="B67" s="10" t="s">
        <v>513</v>
      </c>
      <c r="D67" t="str">
        <f t="shared" ref="D67:D73" si="5">"&lt;tr&gt;&lt;td&gt;&lt;a href='executable_calculate_field_values.html#" &amp; LOWER(A67) &amp; "'&gt;" &amp;A67 &amp; "&lt;/A&gt;&lt;/td&gt;&lt;td&gt;" &amp; B67 &amp; "&lt;/td&gt;&lt;/tr&gt;"</f>
        <v>&lt;tr&gt;&lt;td&gt;&lt;a href='executable_calculate_field_values.html#adddays'&gt;ADDDAYS&lt;/A&gt;&lt;/td&gt;&lt;td&gt;Returns the date that is the indicated number of days before or after a specified date/datetime. &lt;/td&gt;&lt;/tr&gt;</v>
      </c>
    </row>
    <row r="68" spans="1:4" ht="51" x14ac:dyDescent="0.2">
      <c r="A68" t="s">
        <v>106</v>
      </c>
      <c r="B68" s="10" t="s">
        <v>514</v>
      </c>
      <c r="D68" t="str">
        <f t="shared" si="5"/>
        <v>&lt;tr&gt;&lt;td&gt;&lt;a href='executable_calculate_field_values.html#addmonths'&gt;ADDMONTHS&lt;/A&gt;&lt;/td&gt;&lt;td&gt;Returns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110</v>
      </c>
      <c r="B69" s="10" t="s">
        <v>240</v>
      </c>
      <c r="D69" t="str">
        <f t="shared" si="5"/>
        <v>&lt;tr&gt;&lt;td&gt;&lt;a href='executable_calculate_field_values.html#date'&gt;DATE&lt;/A&gt;&lt;/td&gt;&lt;td&gt;Returns a date value from year, month, and day values you enter.&lt;/td&gt;&lt;/tr&gt;</v>
      </c>
    </row>
    <row r="70" spans="1:4" ht="17" x14ac:dyDescent="0.2">
      <c r="A70" t="s">
        <v>111</v>
      </c>
      <c r="B70" s="10" t="s">
        <v>112</v>
      </c>
      <c r="D70" t="str">
        <f t="shared" si="5"/>
        <v>&lt;tr&gt;&lt;td&gt;&lt;a href='executable_calculate_field_values.html#datevalue'&gt;DATEVALUE&lt;/A&gt;&lt;/td&gt;&lt;td&gt;Returns a date value for a date/time or text expression.&lt;/td&gt;&lt;/tr&gt;</v>
      </c>
    </row>
    <row r="71" spans="1:4" ht="17" x14ac:dyDescent="0.2">
      <c r="A71" t="s">
        <v>113</v>
      </c>
      <c r="B71" s="10" t="s">
        <v>114</v>
      </c>
      <c r="D71" t="str">
        <f t="shared" si="5"/>
        <v>&lt;tr&gt;&lt;td&gt;&lt;a href='executable_calculate_field_values.html#daysbetween'&gt;DAYSBETWEEN&lt;/A&gt;&lt;/td&gt;&lt;td&gt;Returns the date difference between the two days.&lt;/td&gt;&lt;/tr&gt;</v>
      </c>
    </row>
    <row r="72" spans="1:4" ht="17" x14ac:dyDescent="0.2">
      <c r="A72" t="s">
        <v>115</v>
      </c>
      <c r="B72" s="10" t="s">
        <v>116</v>
      </c>
      <c r="D72" t="str">
        <f t="shared" si="5"/>
        <v>&lt;tr&gt;&lt;td&gt;&lt;a href='executable_calculate_field_values.html#now'&gt;NOW&lt;/A&gt;&lt;/td&gt;&lt;td&gt;Returns a date/time representing the current moment.&lt;/td&gt;&lt;/tr&gt;</v>
      </c>
    </row>
    <row r="73" spans="1:4" ht="17" x14ac:dyDescent="0.2">
      <c r="A73" t="s">
        <v>117</v>
      </c>
      <c r="B73" s="10" t="s">
        <v>118</v>
      </c>
      <c r="D73" t="str">
        <f t="shared" si="5"/>
        <v>&lt;tr&gt;&lt;td&gt;&lt;a href='executable_calculate_field_values.html#today'&gt;TODAY&lt;/A&gt;&lt;/td&gt;&lt;td&gt;Returns the current date as a date data type.&lt;/td&gt;&lt;/tr&gt;</v>
      </c>
    </row>
    <row r="74" spans="1:4" x14ac:dyDescent="0.2">
      <c r="D74" t="str">
        <f>"&lt;/tbody&gt;&lt;/table&gt;&lt;/div&gt;"</f>
        <v>&lt;/tbody&gt;&lt;/table&gt;&lt;/div&gt;</v>
      </c>
    </row>
    <row r="78" spans="1:4" x14ac:dyDescent="0.2">
      <c r="A78" t="s">
        <v>119</v>
      </c>
      <c r="D78" t="str">
        <f>"&lt;div class='v-space'&gt;&lt;/div&gt;&lt;div id='" &amp; SUBSTITUTE(LOWER(A78), " ", "_") &amp;"'&gt;&lt;h2&gt;" &amp; A78 &amp; "&lt;/h2&gt;"</f>
        <v>&lt;div class='v-space'&gt;&lt;/div&gt;&lt;div id='logical_functions'&gt;&lt;h2&gt;Logical Functions&lt;/h2&gt;</v>
      </c>
    </row>
    <row r="79" spans="1:4" x14ac:dyDescent="0.2">
      <c r="A79" t="s">
        <v>71</v>
      </c>
      <c r="B79" t="s">
        <v>23</v>
      </c>
      <c r="D79" t="str">
        <f>"&lt;table&gt;&lt;thead&gt;&lt;th class='table-column-name'&gt;" &amp; A79 &amp; "&lt;/th&gt;&lt;th&gt;" &amp; B79 &amp; "&lt;/th&gt;&lt;/thead&gt;&lt;tbody&gt;"</f>
        <v>&lt;table&gt;&lt;thead&gt;&lt;th class='table-column-name'&gt;Function&lt;/th&gt;&lt;th&gt;Description&lt;/th&gt;&lt;/thead&gt;&lt;tbody&gt;</v>
      </c>
    </row>
    <row r="80" spans="1:4" x14ac:dyDescent="0.2">
      <c r="A80" t="s">
        <v>275</v>
      </c>
      <c r="B80" t="s">
        <v>515</v>
      </c>
      <c r="D80" t="str">
        <f t="shared" ref="D80:D86" si="6">"&lt;tr&gt;&lt;td&gt;&lt;a href='executable_calculate_field_values.html#" &amp; LOWER(A80) &amp; "'&gt;" &amp;A80 &amp; "&lt;/A&gt;&lt;/td&gt;&lt;td&gt;" &amp; B80 &amp; "&lt;/td&gt;&lt;/tr&gt;"</f>
        <v>&lt;tr&gt;&lt;td&gt;&lt;a href='executable_calculate_field_values.html#and'&gt;AND&lt;/A&gt;&lt;/td&gt;&lt;td&gt;Returns a TRUE response if all values are true; returns a FALSE response if one or more values are false.&lt;/td&gt;&lt;/tr&gt;</v>
      </c>
    </row>
    <row r="81" spans="1:4" ht="34" x14ac:dyDescent="0.2">
      <c r="A81" t="s">
        <v>120</v>
      </c>
      <c r="B81" s="10" t="s">
        <v>121</v>
      </c>
      <c r="D81" t="str">
        <f t="shared" si="6"/>
        <v>&lt;tr&gt;&lt;td&gt;&lt;a href='executable_calculate_field_values.html#blankvalue'&gt;BLANKVALUE&lt;/A&gt;&lt;/td&gt;&lt;td&gt;Determines if an expression has a value and returns a substitute expression if it doesn’t. If the expression has a value, returns the value of the expression.&lt;/td&gt;&lt;/tr&gt;</v>
      </c>
    </row>
    <row r="82" spans="1:4" ht="17" x14ac:dyDescent="0.2">
      <c r="A82" t="s">
        <v>122</v>
      </c>
      <c r="B82" s="10" t="s">
        <v>123</v>
      </c>
      <c r="D82" t="str">
        <f t="shared" si="6"/>
        <v>&lt;tr&gt;&lt;td&gt;&lt;a href='executable_calculate_field_values.html#if'&gt;IF&lt;/A&gt;&lt;/td&gt;&lt;td&gt;Determines if expressions are true or false. Returns a given value if true and another value if false.&lt;/td&gt;&lt;/tr&gt;</v>
      </c>
    </row>
    <row r="83" spans="1:4" ht="17" x14ac:dyDescent="0.2">
      <c r="A83" t="s">
        <v>124</v>
      </c>
      <c r="B83" s="10" t="s">
        <v>125</v>
      </c>
      <c r="D83" t="str">
        <f t="shared" si="6"/>
        <v>&lt;tr&gt;&lt;td&gt;&lt;a href='executable_calculate_field_values.html#isblank'&gt;ISBLANK&lt;/A&gt;&lt;/td&gt;&lt;td&gt;Determines if an expression has a value and returns TRUE if it does not. If it contains a value, this function returns FALSE.&lt;/td&gt;&lt;/tr&gt;</v>
      </c>
    </row>
    <row r="84" spans="1:4" ht="17" x14ac:dyDescent="0.2">
      <c r="A84" t="s">
        <v>126</v>
      </c>
      <c r="B84" s="10" t="s">
        <v>127</v>
      </c>
      <c r="D84" t="str">
        <f t="shared" si="6"/>
        <v>&lt;tr&gt;&lt;td&gt;&lt;a href='executable_calculate_field_values.html#isnumber'&gt;ISNUMBER&lt;/A&gt;&lt;/td&gt;&lt;td&gt;Determines if a text value is a number and returns TRUE if it is. Otherwise, it returns FALSE.&lt;/td&gt;&lt;/tr&gt;</v>
      </c>
    </row>
    <row r="85" spans="1:4" ht="17" x14ac:dyDescent="0.2">
      <c r="A85" t="s">
        <v>128</v>
      </c>
      <c r="B85" s="10" t="s">
        <v>129</v>
      </c>
      <c r="D85" t="str">
        <f t="shared" si="6"/>
        <v>&lt;tr&gt;&lt;td&gt;&lt;a href='executable_calculate_field_values.html#not'&gt;NOT&lt;/A&gt;&lt;/td&gt;&lt;td&gt;Returns FALSE for TRUE and TRUE for FALSE.&lt;/td&gt;&lt;/tr&gt;</v>
      </c>
    </row>
    <row r="86" spans="1:4" ht="17" x14ac:dyDescent="0.2">
      <c r="A86" t="s">
        <v>234</v>
      </c>
      <c r="B86" s="10" t="s">
        <v>516</v>
      </c>
      <c r="D86" t="str">
        <f t="shared" si="6"/>
        <v>&lt;tr&gt;&lt;td&gt;&lt;a href='executable_calculate_field_values.html#or'&gt;OR&lt;/A&gt;&lt;/td&gt;&lt;td&gt;Determines if expressions are true or false. Returns TRUE if any expression is true. Returns FALSE if all expressions are false.&lt;/td&gt;&lt;/tr&gt;</v>
      </c>
    </row>
    <row r="87" spans="1:4" x14ac:dyDescent="0.2">
      <c r="D87" t="str">
        <f>"&lt;/tbody&gt;&lt;/table&gt;&lt;/div&gt;"</f>
        <v>&lt;/tbody&gt;&lt;/table&gt;&lt;/div&gt;</v>
      </c>
    </row>
    <row r="90" spans="1:4" x14ac:dyDescent="0.2">
      <c r="A90" t="s">
        <v>157</v>
      </c>
      <c r="D90" t="str">
        <f>"&lt;div class='v-space'&gt;&lt;/div&gt;&lt;div id='" &amp; SUBSTITUTE(LOWER(A90), " ", "_") &amp;"'&gt;&lt;h2&gt;" &amp; A90 &amp; "&lt;/h2&gt;"</f>
        <v>&lt;div class='v-space'&gt;&lt;/div&gt;&lt;div id='math_functions'&gt;&lt;h2&gt;Math Functions&lt;/h2&gt;</v>
      </c>
    </row>
    <row r="91" spans="1:4" x14ac:dyDescent="0.2">
      <c r="A91" t="s">
        <v>71</v>
      </c>
      <c r="B91" t="s">
        <v>23</v>
      </c>
      <c r="D91" t="str">
        <f>"&lt;table&gt;&lt;thead&gt;&lt;th class='table-column-name'&gt;" &amp; A91 &amp; "&lt;/th&gt;&lt;th&gt;" &amp; B91 &amp; "&lt;/th&gt;&lt;/thead&gt;&lt;tbody&gt;"</f>
        <v>&lt;table&gt;&lt;thead&gt;&lt;th class='table-column-name'&gt;Function&lt;/th&gt;&lt;th&gt;Description&lt;/th&gt;&lt;/thead&gt;&lt;tbody&gt;</v>
      </c>
    </row>
    <row r="92" spans="1:4" ht="17" x14ac:dyDescent="0.2">
      <c r="A92" s="10" t="s">
        <v>505</v>
      </c>
      <c r="B92" s="10" t="s">
        <v>506</v>
      </c>
      <c r="D92" t="str">
        <f>"&lt;tr&gt;&lt;td&gt;&lt;a href='executable_calculate_field_values.html#" &amp; LOWER(A92) &amp; "'&gt;" &amp;A92 &amp; "&lt;/A&gt;&lt;/td&gt;&lt;td&gt;" &amp; B92 &amp; "&lt;/td&gt;&lt;/tr&gt;"</f>
        <v>&lt;tr&gt;&lt;td&gt;&lt;a href='executable_calculate_field_values.html#max'&gt;MAX&lt;/A&gt;&lt;/td&gt;&lt;td&gt;Returns the highest number from a list of numbers.&lt;/td&gt;&lt;/tr&gt;</v>
      </c>
    </row>
    <row r="93" spans="1:4" x14ac:dyDescent="0.2">
      <c r="A93" t="s">
        <v>508</v>
      </c>
      <c r="B93" t="s">
        <v>509</v>
      </c>
      <c r="D93" t="str">
        <f>"&lt;tr&gt;&lt;td&gt;&lt;a href='executable_calculate_field_values.html#" &amp; LOWER(A93) &amp; "'&gt;" &amp;A93 &amp; "&lt;/A&gt;&lt;/td&gt;&lt;td&gt;" &amp; B93 &amp; "&lt;/td&gt;&lt;/tr&gt;"</f>
        <v>&lt;tr&gt;&lt;td&gt;&lt;a href='executable_calculate_field_values.html#min'&gt;MIN&lt;/A&gt;&lt;/td&gt;&lt;td&gt;Returns the lowest number from a list of numbers.&lt;/td&gt;&lt;/tr&gt;</v>
      </c>
    </row>
    <row r="94" spans="1:4" x14ac:dyDescent="0.2">
      <c r="A94" t="s">
        <v>165</v>
      </c>
      <c r="B94" t="s">
        <v>241</v>
      </c>
      <c r="D94" t="str">
        <f>"&lt;tr&gt;&lt;td&gt;&lt;a href='executable_calculate_field_values.html#" &amp; LOWER(A94) &amp; "'&gt;" &amp;A94 &amp; "&lt;/A&gt;&lt;/td&gt;&lt;td&gt;" &amp; B94 &amp; "&lt;/td&gt;&lt;/tr&gt;"</f>
        <v>&lt;tr&gt;&lt;td&gt;&lt;a href='executable_calculate_field_values.html#round'&gt;ROUND&lt;/A&gt;&lt;/td&gt;&lt;td&gt;Returns the nearest number to a number you specify, constraining the new number by a specified number of digits.&lt;/td&gt;&lt;/tr&gt;</v>
      </c>
    </row>
    <row r="95" spans="1:4" x14ac:dyDescent="0.2">
      <c r="D95" t="str">
        <f>"&lt;/tbody&gt;&lt;/table&gt;&lt;/div&gt;"</f>
        <v>&lt;/tbody&gt;&lt;/table&gt;&lt;/div&gt;</v>
      </c>
    </row>
    <row r="98" spans="1:4" x14ac:dyDescent="0.2">
      <c r="A98" t="s">
        <v>16</v>
      </c>
      <c r="D98" t="str">
        <f>"&lt;div class='v-space'&gt;&lt;/div&gt;&lt;div id='" &amp; SUBSTITUTE(LOWER(A98), " ", "_") &amp;"'&gt;&lt;h2&gt;" &amp; A98 &amp; "&lt;/h2&gt;"</f>
        <v>&lt;div class='v-space'&gt;&lt;/div&gt;&lt;div id='text_functions'&gt;&lt;h2&gt;Text Functions&lt;/h2&gt;</v>
      </c>
    </row>
    <row r="99" spans="1:4" x14ac:dyDescent="0.2">
      <c r="A99" t="s">
        <v>71</v>
      </c>
      <c r="B99" t="s">
        <v>23</v>
      </c>
      <c r="D99" t="str">
        <f>"&lt;table&gt;&lt;thead&gt;&lt;th class='table-column-name'&gt;" &amp; A99 &amp; "&lt;/th&gt;&lt;th&gt;" &amp; B99 &amp; "&lt;/th&gt;&lt;/thead&gt;&lt;tbody&gt;"</f>
        <v>&lt;table&gt;&lt;thead&gt;&lt;th class='table-column-name'&gt;Function&lt;/th&gt;&lt;th&gt;Description&lt;/th&gt;&lt;/thead&gt;&lt;tbody&gt;</v>
      </c>
    </row>
    <row r="100" spans="1:4" ht="17" x14ac:dyDescent="0.2">
      <c r="A100" s="10" t="s">
        <v>130</v>
      </c>
      <c r="B100" s="10" t="s">
        <v>131</v>
      </c>
      <c r="D100" t="str">
        <f t="shared" ref="D100:D110" si="7">"&lt;tr&gt;&lt;td&gt;&lt;a href='executable_calculate_field_values.html#" &amp; LOWER(A100) &amp; "'&gt;" &amp;A100 &amp; "&lt;/A&gt;&lt;/td&gt;&lt;td&gt;" &amp; B100 &amp; "&lt;/td&gt;&lt;/tr&gt;"</f>
        <v>&lt;tr&gt;&lt;td&gt;&lt;a href='executable_calculate_field_values.html#begins'&gt;BEGINS&lt;/A&gt;&lt;/td&gt;&lt;td&gt;Determines if text begins with specific characters and returns TRUE if it does. Returns FALSE if it doesn't.&lt;/td&gt;&lt;/tr&gt;</v>
      </c>
    </row>
    <row r="101" spans="1:4" ht="17" x14ac:dyDescent="0.2">
      <c r="A101" s="10" t="s">
        <v>132</v>
      </c>
      <c r="B101" s="10" t="s">
        <v>133</v>
      </c>
      <c r="D101" t="str">
        <f t="shared" si="7"/>
        <v>&lt;tr&gt;&lt;td&gt;&lt;a href='executable_calculate_field_values.html#contains'&gt;CONTAINS&lt;/A&gt;&lt;/td&gt;&lt;td&gt;Compares two arguments of text and returns TRUE if the first argument contains the second argument. If not, returns FALSE.&lt;/td&gt;&lt;/tr&gt;</v>
      </c>
    </row>
    <row r="102" spans="1:4" ht="17" x14ac:dyDescent="0.2">
      <c r="A102" s="10" t="s">
        <v>134</v>
      </c>
      <c r="B102" s="10" t="s">
        <v>135</v>
      </c>
      <c r="D102" t="str">
        <f t="shared" si="7"/>
        <v>&lt;tr&gt;&lt;td&gt;&lt;a href='executable_calculate_field_values.html#left'&gt;LEFT&lt;/A&gt;&lt;/td&gt;&lt;td&gt;Returns the specified number of characters from the beginning of a text string.&lt;/td&gt;&lt;/tr&gt;</v>
      </c>
    </row>
    <row r="103" spans="1:4" ht="17" x14ac:dyDescent="0.2">
      <c r="A103" s="10" t="s">
        <v>136</v>
      </c>
      <c r="B103" s="10" t="s">
        <v>137</v>
      </c>
      <c r="D103" t="str">
        <f t="shared" si="7"/>
        <v>&lt;tr&gt;&lt;td&gt;&lt;a href='executable_calculate_field_values.html#len'&gt;LEN&lt;/A&gt;&lt;/td&gt;&lt;td&gt;Returns the number of characters in a specified text string.&lt;/td&gt;&lt;/tr&gt;</v>
      </c>
    </row>
    <row r="104" spans="1:4" ht="17" x14ac:dyDescent="0.2">
      <c r="A104" s="10" t="s">
        <v>138</v>
      </c>
      <c r="B104" s="10" t="s">
        <v>139</v>
      </c>
      <c r="D104" t="str">
        <f t="shared" si="7"/>
        <v>&lt;tr&gt;&lt;td&gt;&lt;a href='executable_calculate_field_values.html#lower'&gt;LOWER&lt;/A&gt;&lt;/td&gt;&lt;td&gt;Converts all letters in the specified text string to lowercase. Any characters that are not letters are unaffected by this function. &lt;/td&gt;&lt;/tr&gt;</v>
      </c>
    </row>
    <row r="105" spans="1:4" ht="17" x14ac:dyDescent="0.2">
      <c r="A105" s="10" t="s">
        <v>140</v>
      </c>
      <c r="B105" s="10" t="s">
        <v>141</v>
      </c>
      <c r="D105" t="str">
        <f t="shared" si="7"/>
        <v>&lt;tr&gt;&lt;td&gt;&lt;a href='executable_calculate_field_values.html#right'&gt;RIGHT&lt;/A&gt;&lt;/td&gt;&lt;td&gt;Returns the specified number of characters from the end of a text string.&lt;/td&gt;&lt;/tr&gt;</v>
      </c>
    </row>
    <row r="106" spans="1:4" ht="17" x14ac:dyDescent="0.2">
      <c r="A106" s="10" t="s">
        <v>142</v>
      </c>
      <c r="B106" s="10" t="s">
        <v>143</v>
      </c>
      <c r="D106" t="str">
        <f t="shared" si="7"/>
        <v>&lt;tr&gt;&lt;td&gt;&lt;a href='executable_calculate_field_values.html#substitude'&gt;SUBSTITUDE&lt;/A&gt;&lt;/td&gt;&lt;td&gt;Substitutes new text for old text in a text string.&lt;/td&gt;&lt;/tr&gt;</v>
      </c>
    </row>
    <row r="107" spans="1:4" ht="34" x14ac:dyDescent="0.2">
      <c r="A107" s="10" t="s">
        <v>144</v>
      </c>
      <c r="B107" s="10" t="s">
        <v>145</v>
      </c>
      <c r="D107" t="str">
        <f t="shared" si="7"/>
        <v>&lt;tr&gt;&lt;td&gt;&lt;a href='executable_calculate_field_values.html#text'&gt;TEXT&lt;/A&gt;&lt;/td&gt;&lt;td&gt;Converts a percent, number, date, date/time, or currency type field into text anywhere formulas are used, equals to String.valueOf in APEX. &lt;/td&gt;&lt;/tr&gt;</v>
      </c>
    </row>
    <row r="108" spans="1:4" ht="17" x14ac:dyDescent="0.2">
      <c r="A108" s="10" t="s">
        <v>146</v>
      </c>
      <c r="B108" s="10" t="s">
        <v>147</v>
      </c>
      <c r="D108" t="str">
        <f t="shared" si="7"/>
        <v>&lt;tr&gt;&lt;td&gt;&lt;a href='executable_calculate_field_values.html#trim'&gt;TRIM&lt;/A&gt;&lt;/td&gt;&lt;td&gt;Removes the spaces and tabs from the beginning and end of a text string.&lt;/td&gt;&lt;/tr&gt;</v>
      </c>
    </row>
    <row r="109" spans="1:4" ht="17" x14ac:dyDescent="0.2">
      <c r="A109" s="10" t="s">
        <v>148</v>
      </c>
      <c r="B109" s="10" t="s">
        <v>149</v>
      </c>
      <c r="D109" t="str">
        <f t="shared" si="7"/>
        <v>&lt;tr&gt;&lt;td&gt;&lt;a href='executable_calculate_field_values.html#upper'&gt;UPPER&lt;/A&gt;&lt;/td&gt;&lt;td&gt;Converts all letters in the specified text string to uppercase. Any characters that are not letters are unaffected by this function. &lt;/td&gt;&lt;/tr&gt;</v>
      </c>
    </row>
    <row r="110" spans="1:4" ht="17" x14ac:dyDescent="0.2">
      <c r="A110" s="10" t="s">
        <v>150</v>
      </c>
      <c r="B110" s="10" t="s">
        <v>151</v>
      </c>
      <c r="D110" t="str">
        <f t="shared" si="7"/>
        <v>&lt;tr&gt;&lt;td&gt;&lt;a href='executable_calculate_field_values.html#value'&gt;VALUE&lt;/A&gt;&lt;/td&gt;&lt;td&gt;Converts a text string to a number.&lt;/td&gt;&lt;/tr&gt;</v>
      </c>
    </row>
    <row r="111" spans="1:4" x14ac:dyDescent="0.2">
      <c r="D111" t="str">
        <f>"&lt;/tbody&gt;&lt;/table&gt;&lt;/div&gt;"</f>
        <v>&lt;/tbody&gt;&lt;/table&gt;&lt;/div&gt;</v>
      </c>
    </row>
    <row r="113" spans="1:4" x14ac:dyDescent="0.2">
      <c r="A113" t="s">
        <v>665</v>
      </c>
      <c r="D113" t="str">
        <f>"&lt;div class='v-space'&gt;&lt;/div&gt;&lt;div id='" &amp; SUBSTITUTE(LOWER(A113), " ", "_") &amp;"'&gt;&lt;h2&gt;" &amp; A113 &amp; "&lt;/h2&gt;"</f>
        <v>&lt;div class='v-space'&gt;&lt;/div&gt;&lt;div id='aggregate_functions'&gt;&lt;h2&gt;Aggregate Functions&lt;/h2&gt;</v>
      </c>
    </row>
    <row r="114" spans="1:4" x14ac:dyDescent="0.2">
      <c r="A114" t="s">
        <v>71</v>
      </c>
      <c r="B114" t="s">
        <v>23</v>
      </c>
      <c r="D114" t="str">
        <f>"&lt;table&gt;&lt;thead&gt;&lt;th class='table-column-name'&gt;" &amp; A114 &amp; "&lt;/th&gt;&lt;th&gt;" &amp; B114 &amp; "&lt;/th&gt;&lt;/thead&gt;&lt;tbody&gt;"</f>
        <v>&lt;table&gt;&lt;thead&gt;&lt;th class='table-column-name'&gt;Function&lt;/th&gt;&lt;th&gt;Description&lt;/th&gt;&lt;/thead&gt;&lt;tbody&gt;</v>
      </c>
    </row>
    <row r="115" spans="1:4" ht="17" x14ac:dyDescent="0.2">
      <c r="A115" t="s">
        <v>659</v>
      </c>
      <c r="B115" s="10" t="s">
        <v>685</v>
      </c>
      <c r="D115" t="str">
        <f t="shared" ref="D115:D120" si="8">"&lt;tr&gt;&lt;td&gt;&lt;a href='executable_calculate_field_values.html#" &amp; LOWER(A115) &amp; "'&gt;" &amp;A115 &amp; "&lt;/A&gt;&lt;/td&gt;&lt;td&gt;" &amp; B115 &amp; "&lt;/td&gt;&lt;/tr&gt;"</f>
        <v>&lt;tr&gt;&lt;td&gt;&lt;a href='executable_calculate_field_values.html#agg_avg'&gt;AGG_AVG&lt;/A&gt;&lt;/td&gt;&lt;td&gt;Returns the average value of a numeric field matching the query criteria(optional) on the aggregate object.&lt;/td&gt;&lt;/tr&gt;</v>
      </c>
    </row>
    <row r="116" spans="1:4" x14ac:dyDescent="0.2">
      <c r="A116" t="s">
        <v>660</v>
      </c>
      <c r="B116" t="s">
        <v>686</v>
      </c>
      <c r="D116" t="str">
        <f t="shared" si="8"/>
        <v>&lt;tr&gt;&lt;td&gt;&lt;a href='executable_calculate_field_values.html#agg_count'&gt;AGG_COUNT&lt;/A&gt;&lt;/td&gt;&lt;td&gt;Returns the number of rows matching the query criteria(optional) on the aggregate object.&lt;/td&gt;&lt;/tr&gt;</v>
      </c>
    </row>
    <row r="117" spans="1:4" x14ac:dyDescent="0.2">
      <c r="A117" t="s">
        <v>661</v>
      </c>
      <c r="B117" t="s">
        <v>687</v>
      </c>
      <c r="D117" t="str">
        <f t="shared" si="8"/>
        <v>&lt;tr&gt;&lt;td&gt;&lt;a href='executable_calculate_field_values.html#agg_count_distinct'&gt;AGG_COUNT_DISTINCT&lt;/A&gt;&lt;/td&gt;&lt;td&gt;Returns the number of distinct non-null field values matching the query criteria(optional) on the aggregate object.&lt;/td&gt;&lt;/tr&gt;</v>
      </c>
    </row>
    <row r="118" spans="1:4" x14ac:dyDescent="0.2">
      <c r="A118" t="s">
        <v>662</v>
      </c>
      <c r="B118" t="s">
        <v>688</v>
      </c>
      <c r="D118" t="str">
        <f t="shared" si="8"/>
        <v>&lt;tr&gt;&lt;td&gt;&lt;a href='executable_calculate_field_values.html#agg_max'&gt;AGG_MAX&lt;/A&gt;&lt;/td&gt;&lt;td&gt;Returns the maximum value of a field matching the query criteria(optional) on the aggregate object.&lt;/td&gt;&lt;/tr&gt;</v>
      </c>
    </row>
    <row r="119" spans="1:4" x14ac:dyDescent="0.2">
      <c r="A119" t="s">
        <v>663</v>
      </c>
      <c r="B119" t="s">
        <v>689</v>
      </c>
      <c r="D119" t="str">
        <f t="shared" si="8"/>
        <v>&lt;tr&gt;&lt;td&gt;&lt;a href='executable_calculate_field_values.html#agg_min'&gt;AGG_MIN&lt;/A&gt;&lt;/td&gt;&lt;td&gt;Returns the minimum value of a field matching the query criteria(optional) on the aggregate object.&lt;/td&gt;&lt;/tr&gt;</v>
      </c>
    </row>
    <row r="120" spans="1:4" x14ac:dyDescent="0.2">
      <c r="A120" t="s">
        <v>664</v>
      </c>
      <c r="B120" t="s">
        <v>690</v>
      </c>
      <c r="D120" t="str">
        <f t="shared" si="8"/>
        <v>&lt;tr&gt;&lt;td&gt;&lt;a href='executable_calculate_field_values.html#agg_sum'&gt;AGG_SUM&lt;/A&gt;&lt;/td&gt;&lt;td&gt;Returns the total sum of a numeric field matching the query criteria(optional) on the aggregate object.&lt;/td&gt;&lt;/tr&gt;</v>
      </c>
    </row>
    <row r="121" spans="1:4" x14ac:dyDescent="0.2">
      <c r="D121" t="str">
        <f>"&lt;/tbody&gt;&lt;/table&gt;&lt;/div&gt;"</f>
        <v>&lt;/tbody&gt;&lt;/table&gt;&lt;/div&gt;</v>
      </c>
    </row>
    <row r="124" spans="1:4" x14ac:dyDescent="0.2">
      <c r="A124" t="s">
        <v>17</v>
      </c>
      <c r="D124" t="str">
        <f>"&lt;div class='v-space'&gt;&lt;/div&gt;&lt;div id='" &amp; SUBSTITUTE(LOWER(A124), " ", "_") &amp;"'&gt;&lt;h2&gt;" &amp; A124 &amp; "&lt;/h2&gt;"</f>
        <v>&lt;div class='v-space'&gt;&lt;/div&gt;&lt;div id='advanced_functions'&gt;&lt;h2&gt;Advanced Functions&lt;/h2&gt;</v>
      </c>
    </row>
    <row r="125" spans="1:4" x14ac:dyDescent="0.2">
      <c r="A125" t="s">
        <v>71</v>
      </c>
      <c r="B125" t="s">
        <v>23</v>
      </c>
      <c r="D125" t="str">
        <f>"&lt;table&gt;&lt;thead&gt;&lt;th class='table-column-name'&gt;" &amp; A125 &amp; "&lt;/th&gt;&lt;th&gt;" &amp; B125 &amp; "&lt;/th&gt;&lt;/thead&gt;&lt;tbody&gt;"</f>
        <v>&lt;table&gt;&lt;thead&gt;&lt;th class='table-column-name'&gt;Function&lt;/th&gt;&lt;th&gt;Description&lt;/th&gt;&lt;/thead&gt;&lt;tbody&gt;</v>
      </c>
    </row>
    <row r="126" spans="1:4" x14ac:dyDescent="0.2">
      <c r="A126" t="s">
        <v>152</v>
      </c>
      <c r="B126" t="s">
        <v>153</v>
      </c>
      <c r="D126" t="str">
        <f>"&lt;tr&gt;&lt;td&gt;&lt;a href='executable_calculate_field_values.html#" &amp; LOWER(A126) &amp; "'&gt;" &amp;A126 &amp; "&lt;/A&gt;&lt;/td&gt;&lt;td&gt;" &amp; B126 &amp; "&lt;/td&gt;&lt;/tr&gt;"</f>
        <v>&lt;tr&gt;&lt;td&gt;&lt;a href='executable_calculate_field_values.html#scramble'&gt;SCRAMBLE&lt;/A&gt;&lt;/td&gt;&lt;td&gt;Returns the field value on a random record within the retrieved source data. &lt;/td&gt;&lt;/tr&gt;</v>
      </c>
    </row>
    <row r="127" spans="1:4" x14ac:dyDescent="0.2">
      <c r="A127" t="s">
        <v>500</v>
      </c>
      <c r="B127" t="s">
        <v>154</v>
      </c>
      <c r="D127" t="str">
        <f>"&lt;tr&gt;&lt;td&gt;&lt;a href='executable_calculate_field_values.html#" &amp; LOWER(A127) &amp; "'&gt;" &amp;A127 &amp; "&lt;/A&gt;&lt;/td&gt;&lt;td&gt;" &amp; B127 &amp; "&lt;/td&gt;&lt;/tr&gt;"</f>
        <v>&lt;tr&gt;&lt;td&gt;&lt;a href='executable_calculate_field_values.html#randomize'&gt;RANDOMIZE&lt;/A&gt;&lt;/td&gt;&lt;td&gt;Masks the input value randomly based on the data types.&lt;/td&gt;&lt;/tr&gt;</v>
      </c>
    </row>
    <row r="128" spans="1:4" x14ac:dyDescent="0.2">
      <c r="A128" t="s">
        <v>155</v>
      </c>
      <c r="B128" t="s">
        <v>156</v>
      </c>
      <c r="D128" t="str">
        <f>"&lt;tr&gt;&lt;td&gt;&lt;a href='executable_calculate_field_values.html#" &amp; LOWER(A128) &amp; "'&gt;" &amp;A128 &amp; "&lt;/A&gt;&lt;/td&gt;&lt;td&gt;" &amp; B128 &amp; "&lt;/td&gt;&lt;/tr&gt;"</f>
        <v>&lt;tr&gt;&lt;td&gt;&lt;a href='executable_calculate_field_values.html#vlookup'&gt;VLOOKUP&lt;/A&gt;&lt;/td&gt;&lt;td&gt;Returns a value by looking up a related value on a custom object similar to the &lt;span class='formula'&gt;VLOOKUP()&lt;/span&gt; Excel function.&lt;/td&gt;&lt;/tr&gt;</v>
      </c>
    </row>
    <row r="129" spans="4:4" x14ac:dyDescent="0.2">
      <c r="D129" t="str">
        <f>"&lt;/tbody&gt;&lt;/table&gt;&lt;/div&gt;"</f>
        <v>&lt;/tbody&gt;&lt;/table&gt;&lt;/div&gt;</v>
      </c>
    </row>
    <row r="130" spans="4:4" x14ac:dyDescent="0.2">
      <c r="D130"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313</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297</v>
      </c>
      <c r="F5" t="str">
        <f>"&lt;h2&gt;" &amp; A5 &amp; "&lt;/h2&gt;"</f>
        <v>&lt;h2&gt;Fields&lt;/h2&gt;</v>
      </c>
    </row>
    <row r="7" spans="1:7" ht="17" thickBot="1" x14ac:dyDescent="0.25">
      <c r="F7" t="str">
        <f>"&lt;div class='v-space'&gt;&lt;/div&gt;&lt;div&gt;"</f>
        <v>&lt;div class='v-space'&gt;&lt;/div&gt;&lt;div&gt;</v>
      </c>
    </row>
    <row r="8" spans="1:7" ht="17" thickBot="1" x14ac:dyDescent="0.25">
      <c r="A8" s="1" t="s">
        <v>21</v>
      </c>
      <c r="B8" s="2" t="s">
        <v>301</v>
      </c>
      <c r="C8" s="2" t="s">
        <v>22</v>
      </c>
      <c r="D8" s="2" t="s">
        <v>23</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48" t="s">
        <v>302</v>
      </c>
      <c r="B9" s="4" t="s">
        <v>308</v>
      </c>
      <c r="C9" s="4" t="s">
        <v>24</v>
      </c>
      <c r="D9" s="4" t="s">
        <v>315</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48" t="s">
        <v>303</v>
      </c>
      <c r="B10" s="4" t="s">
        <v>21</v>
      </c>
      <c r="C10" s="4" t="s">
        <v>42</v>
      </c>
      <c r="D10" s="4" t="s">
        <v>314</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48" t="s">
        <v>304</v>
      </c>
      <c r="B11" s="4" t="s">
        <v>309</v>
      </c>
      <c r="C11" s="4" t="s">
        <v>42</v>
      </c>
      <c r="D11" s="4" t="s">
        <v>527</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47" t="s">
        <v>305</v>
      </c>
      <c r="B12" s="47" t="s">
        <v>310</v>
      </c>
      <c r="C12" s="4" t="s">
        <v>42</v>
      </c>
      <c r="D12" s="6" t="s">
        <v>528</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48" t="s">
        <v>1</v>
      </c>
      <c r="B13" s="4" t="s">
        <v>311</v>
      </c>
      <c r="C13" s="4" t="s">
        <v>42</v>
      </c>
      <c r="D13" s="4" t="s">
        <v>529</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48" t="s">
        <v>306</v>
      </c>
      <c r="B14" s="4" t="s">
        <v>312</v>
      </c>
      <c r="C14" s="4" t="s">
        <v>42</v>
      </c>
      <c r="D14" s="4" t="s">
        <v>320</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48" t="s">
        <v>307</v>
      </c>
      <c r="B15" s="4" t="s">
        <v>484</v>
      </c>
      <c r="C15" s="4" t="s">
        <v>42</v>
      </c>
      <c r="D15" s="4" t="s">
        <v>530</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322</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51" t="s">
        <v>317</v>
      </c>
      <c r="C5" t="str">
        <f>"&lt;h2 id='title'&gt;" &amp;A5 &amp; "&lt;/h2&gt;"</f>
        <v>&lt;h2 id='title'&gt;Option #1: Current Org&lt;/h2&gt;</v>
      </c>
    </row>
    <row r="6" spans="1:3" ht="51" x14ac:dyDescent="0.2">
      <c r="A6" s="10" t="s">
        <v>321</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319</v>
      </c>
      <c r="C9" t="str">
        <f>"&lt;h2 id='title'&gt;" &amp;A9 &amp; "&lt;/h2&gt;"</f>
        <v>&lt;h2 id='title'&gt;Option #2: Username + Password&lt;/h2&gt;</v>
      </c>
    </row>
    <row r="10" spans="1:3" ht="119" x14ac:dyDescent="0.2">
      <c r="A10" s="10" t="s">
        <v>323</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318</v>
      </c>
      <c r="C13" t="str">
        <f>"&lt;h2 id='title'&gt;" &amp;A13 &amp; "&lt;/h2&gt;"</f>
        <v>&lt;h2 id='title'&gt;Option #3: Named Credential&lt;/h2&gt;</v>
      </c>
    </row>
    <row r="14" spans="1:3" ht="170" x14ac:dyDescent="0.2">
      <c r="A14" s="10" t="s">
        <v>325</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316</v>
      </c>
      <c r="C18" t="str">
        <f>"&lt;p class='title'&gt;"&amp;A18&amp;"&lt;/p&gt;"</f>
        <v>&lt;p class='title'&gt;Note:&lt;/p&gt;</v>
      </c>
    </row>
    <row r="19" spans="1:3" ht="170" x14ac:dyDescent="0.2">
      <c r="A19" s="10" t="s">
        <v>324</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4"/>
  <sheetViews>
    <sheetView workbookViewId="0">
      <selection activeCell="D25" sqref="D25"/>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297</v>
      </c>
      <c r="B3" s="34"/>
      <c r="C3" s="34"/>
      <c r="D3" s="34"/>
      <c r="E3" s="34"/>
      <c r="F3" s="34" t="s">
        <v>426</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427</v>
      </c>
      <c r="G5" s="34"/>
      <c r="H5" s="34"/>
      <c r="I5" s="34"/>
      <c r="J5" s="34"/>
    </row>
    <row r="6" spans="1:10" ht="17" thickBot="1" x14ac:dyDescent="0.25">
      <c r="A6" s="57" t="s">
        <v>21</v>
      </c>
      <c r="B6" s="58" t="s">
        <v>326</v>
      </c>
      <c r="C6" s="58" t="s">
        <v>22</v>
      </c>
      <c r="D6" s="58" t="s">
        <v>23</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9" t="s">
        <v>561</v>
      </c>
      <c r="B7" s="60" t="s">
        <v>560</v>
      </c>
      <c r="C7" s="60" t="s">
        <v>42</v>
      </c>
      <c r="D7" s="60" t="s">
        <v>589</v>
      </c>
      <c r="E7" s="34"/>
      <c r="F7" t="str">
        <f>"&lt;tr&gt;&lt;td&gt;" &amp; A7 &amp; "&lt;/td&gt;&lt;td class='slds-truncate'&gt;" &amp; B7 &amp; "&lt;/td&gt;&lt;td&gt;" &amp; C7 &amp; "&lt;/td&gt;&lt;td&gt;" &amp; D7 &amp; "&lt;/td&gt;&lt;/tr&gt;"</f>
        <v>&lt;tr&gt;&lt;td&gt;Day of Month&lt;/td&gt;&lt;td class='slds-truncate'&gt;pushtopics__DayOfMonth__c&lt;/td&gt;&lt;td&gt;N&lt;/td&gt;&lt;td&gt;The Nth day of the month. Used when the Frequency is "Monthly".&lt;/td&gt;&lt;/tr&gt;</v>
      </c>
      <c r="G7" s="34"/>
      <c r="H7" s="34"/>
      <c r="I7" s="34"/>
      <c r="J7" s="34"/>
    </row>
    <row r="8" spans="1:10" ht="18" thickBot="1" x14ac:dyDescent="0.25">
      <c r="A8" s="59" t="s">
        <v>562</v>
      </c>
      <c r="B8" s="54" t="s">
        <v>563</v>
      </c>
      <c r="C8" s="60" t="s">
        <v>42</v>
      </c>
      <c r="D8" s="5" t="s">
        <v>590</v>
      </c>
      <c r="E8" s="34"/>
      <c r="F8" t="str">
        <f t="shared" ref="F8:F21" si="0">"&lt;tr&gt;&lt;td&gt;" &amp; A8 &amp; "&lt;/td&gt;&lt;td class='slds-truncate'&gt;" &amp; B8 &amp; "&lt;/td&gt;&lt;td&gt;" &amp; C8 &amp; "&lt;/td&gt;&lt;td&gt;" &amp; D8 &amp; "&lt;/td&gt;&lt;/tr&gt;"</f>
        <v>&lt;tr&gt;&lt;td&gt;End Year&lt;/td&gt;&lt;td class='slds-truncate'&gt;pushtopics__EndYear__c&lt;/td&gt;&lt;td&gt;N&lt;/td&gt;&lt;td&gt;Defines which year the schdule job ends.&lt;/td&gt;&lt;/tr&gt;</v>
      </c>
      <c r="G8" s="34" t="s">
        <v>556</v>
      </c>
      <c r="H8" s="34"/>
      <c r="I8" s="34"/>
      <c r="J8" s="34"/>
    </row>
    <row r="9" spans="1:10" ht="65" thickBot="1" x14ac:dyDescent="0.25">
      <c r="A9" s="59" t="s">
        <v>564</v>
      </c>
      <c r="B9" s="60" t="s">
        <v>565</v>
      </c>
      <c r="C9" s="60" t="s">
        <v>24</v>
      </c>
      <c r="D9" s="60" t="s">
        <v>591</v>
      </c>
      <c r="E9" s="34"/>
      <c r="F9" t="str">
        <f t="shared" si="0"/>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9" s="34"/>
      <c r="H9" s="34"/>
      <c r="I9" s="34"/>
      <c r="J9" s="34"/>
    </row>
    <row r="10" spans="1:10" ht="17" thickBot="1" x14ac:dyDescent="0.25">
      <c r="A10" s="59" t="s">
        <v>566</v>
      </c>
      <c r="B10" s="60" t="s">
        <v>567</v>
      </c>
      <c r="C10" s="60" t="s">
        <v>42</v>
      </c>
      <c r="D10" s="60" t="s">
        <v>592</v>
      </c>
      <c r="E10" s="34"/>
      <c r="F10" t="str">
        <f t="shared" si="0"/>
        <v>&lt;tr&gt;&lt;td&gt;Friday&lt;/td&gt;&lt;td class='slds-truncate'&gt;pushtopics__Friday__c&lt;/td&gt;&lt;td&gt;N&lt;/td&gt;&lt;td&gt;Runs on Fridays if the Frequency is "Weekly".&lt;/td&gt;&lt;/tr&gt;</v>
      </c>
      <c r="G10" s="34"/>
      <c r="H10" s="34"/>
      <c r="I10" s="34"/>
      <c r="J10" s="34"/>
    </row>
    <row r="11" spans="1:10" ht="18" thickBot="1" x14ac:dyDescent="0.25">
      <c r="A11" s="66" t="s">
        <v>568</v>
      </c>
      <c r="B11" s="54" t="s">
        <v>569</v>
      </c>
      <c r="C11" s="60" t="s">
        <v>42</v>
      </c>
      <c r="D11" s="60" t="s">
        <v>593</v>
      </c>
      <c r="E11" s="34"/>
      <c r="F11" t="str">
        <f t="shared" si="0"/>
        <v>&lt;tr&gt;&lt;td&gt;Monday&lt;/td&gt;&lt;td class='slds-truncate'&gt;pushtopics__Monday__c&lt;/td&gt;&lt;td&gt;N&lt;/td&gt;&lt;td&gt;Runs on Mondy if the Frequency is "Weekly".&lt;/td&gt;&lt;/tr&gt;</v>
      </c>
      <c r="G11" s="34" t="s">
        <v>557</v>
      </c>
      <c r="H11" s="34"/>
      <c r="I11" s="34"/>
      <c r="J11" s="34"/>
    </row>
    <row r="12" spans="1:10" ht="49" thickBot="1" x14ac:dyDescent="0.25">
      <c r="A12" s="66" t="s">
        <v>570</v>
      </c>
      <c r="B12" s="54" t="s">
        <v>571</v>
      </c>
      <c r="C12" s="60" t="s">
        <v>42</v>
      </c>
      <c r="D12" s="60" t="s">
        <v>599</v>
      </c>
      <c r="E12" s="34"/>
      <c r="F12" t="str">
        <f t="shared" si="0"/>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2" s="34" t="s">
        <v>558</v>
      </c>
      <c r="H12" s="34"/>
      <c r="I12" s="34"/>
      <c r="J12" s="34"/>
    </row>
    <row r="13" spans="1:10" ht="18" thickBot="1" x14ac:dyDescent="0.25">
      <c r="A13" s="59" t="s">
        <v>572</v>
      </c>
      <c r="B13" s="54" t="s">
        <v>573</v>
      </c>
      <c r="C13" s="60" t="s">
        <v>42</v>
      </c>
      <c r="D13" s="62" t="s">
        <v>600</v>
      </c>
      <c r="E13" s="34"/>
      <c r="F13" t="str">
        <f t="shared" si="0"/>
        <v>&lt;tr&gt;&lt;td&gt;Preferred Start Time&lt;/td&gt;&lt;td class='slds-truncate'&gt;pushtopics__PreferredStartTime__c&lt;/td&gt;&lt;td&gt;N&lt;/td&gt;&lt;td&gt;The preferred time when the schedule starts to run.&lt;/td&gt;&lt;/tr&gt;</v>
      </c>
      <c r="G13" s="34"/>
      <c r="H13" s="34"/>
      <c r="I13" s="34"/>
      <c r="J13" s="34"/>
    </row>
    <row r="14" spans="1:10" ht="35" thickBot="1" x14ac:dyDescent="0.25">
      <c r="A14" s="59" t="s">
        <v>574</v>
      </c>
      <c r="B14" s="54" t="s">
        <v>575</v>
      </c>
      <c r="C14" s="60" t="s">
        <v>42</v>
      </c>
      <c r="D14" s="5" t="s">
        <v>603</v>
      </c>
      <c r="E14" s="34"/>
      <c r="F14" t="str">
        <f t="shared" si="0"/>
        <v>&lt;tr&gt;&lt;td&gt;Run Every N Hours A Day&lt;/td&gt;&lt;td class='slds-truncate'&gt;pushtopics__RunEveryNHoursADay__c&lt;/td&gt;&lt;td&gt;N&lt;/td&gt;&lt;td&gt;Defines the gap of hours for the schedule to run from the the Preferred Start Time until midnight of the day.&lt;/td&gt;&lt;/tr&gt;</v>
      </c>
      <c r="G14" s="34" t="s">
        <v>559</v>
      </c>
      <c r="H14" s="34"/>
      <c r="I14" s="34"/>
      <c r="J14" s="34"/>
    </row>
    <row r="15" spans="1:10" ht="18" thickBot="1" x14ac:dyDescent="0.25">
      <c r="A15" s="59" t="s">
        <v>588</v>
      </c>
      <c r="B15" s="54" t="s">
        <v>576</v>
      </c>
      <c r="C15" s="60" t="s">
        <v>42</v>
      </c>
      <c r="D15" s="60" t="s">
        <v>594</v>
      </c>
      <c r="E15" s="34"/>
      <c r="F15" t="str">
        <f t="shared" si="0"/>
        <v>&lt;tr&gt;&lt;td&gt;Saturday&lt;/td&gt;&lt;td class='slds-truncate'&gt;pushtopics__Saturday__c&lt;/td&gt;&lt;td&gt;N&lt;/td&gt;&lt;td&gt;Runs on Saturday if the Frequency is "Weekly".&lt;/td&gt;&lt;/tr&gt;</v>
      </c>
      <c r="G15" s="34"/>
      <c r="H15" s="34"/>
      <c r="I15" s="34"/>
      <c r="J15" s="34"/>
    </row>
    <row r="16" spans="1:10" ht="18" thickBot="1" x14ac:dyDescent="0.25">
      <c r="A16" s="59" t="s">
        <v>587</v>
      </c>
      <c r="B16" s="54" t="s">
        <v>21</v>
      </c>
      <c r="C16" s="60" t="s">
        <v>24</v>
      </c>
      <c r="D16" s="60" t="s">
        <v>601</v>
      </c>
      <c r="E16" s="34"/>
      <c r="F16" t="str">
        <f t="shared" si="0"/>
        <v>&lt;tr&gt;&lt;td&gt;Schedule Name&lt;/td&gt;&lt;td class='slds-truncate'&gt;Name&lt;/td&gt;&lt;td&gt;Y&lt;/td&gt;&lt;td&gt;The name of the schedule.&lt;/td&gt;&lt;/tr&gt;</v>
      </c>
      <c r="G16" s="34"/>
      <c r="H16" s="34"/>
      <c r="I16" s="34"/>
      <c r="J16" s="34"/>
    </row>
    <row r="17" spans="1:10" ht="18" thickBot="1" x14ac:dyDescent="0.25">
      <c r="A17" s="66" t="s">
        <v>586</v>
      </c>
      <c r="B17" s="54" t="s">
        <v>577</v>
      </c>
      <c r="C17" s="60" t="s">
        <v>42</v>
      </c>
      <c r="D17" s="60" t="s">
        <v>602</v>
      </c>
      <c r="E17" s="34"/>
      <c r="F17" t="str">
        <f t="shared" si="0"/>
        <v>&lt;tr&gt;&lt;td&gt;Scheduled Date&lt;/td&gt;&lt;td class='slds-truncate'&gt;pushtopics__ScheduledDate__c&lt;/td&gt;&lt;td&gt;N&lt;/td&gt;&lt;td&gt;The date scheduled to run whenthe Frequency is "One Day".&lt;/td&gt;&lt;/tr&gt;</v>
      </c>
      <c r="G17" s="34" t="s">
        <v>557</v>
      </c>
      <c r="H17" s="34"/>
      <c r="I17" s="34"/>
      <c r="J17" s="34"/>
    </row>
    <row r="18" spans="1:10" ht="18" thickBot="1" x14ac:dyDescent="0.25">
      <c r="A18" s="66" t="s">
        <v>585</v>
      </c>
      <c r="B18" s="54" t="s">
        <v>578</v>
      </c>
      <c r="C18" s="60" t="s">
        <v>42</v>
      </c>
      <c r="D18" s="60" t="s">
        <v>595</v>
      </c>
      <c r="E18" s="34"/>
      <c r="F18" t="str">
        <f t="shared" si="0"/>
        <v>&lt;tr&gt;&lt;td&gt;Sunday&lt;/td&gt;&lt;td class='slds-truncate'&gt;pushtopics__Sunday__c&lt;/td&gt;&lt;td&gt;N&lt;/td&gt;&lt;td&gt;Runs on Sunday if the Frequency is "Weekly".&lt;/td&gt;&lt;/tr&gt;</v>
      </c>
      <c r="G18" s="34" t="s">
        <v>558</v>
      </c>
      <c r="H18" s="34"/>
      <c r="I18" s="34"/>
      <c r="J18" s="34"/>
    </row>
    <row r="19" spans="1:10" ht="18" thickBot="1" x14ac:dyDescent="0.25">
      <c r="A19" s="59" t="s">
        <v>584</v>
      </c>
      <c r="B19" s="54" t="s">
        <v>579</v>
      </c>
      <c r="C19" s="60" t="s">
        <v>42</v>
      </c>
      <c r="D19" s="60" t="s">
        <v>596</v>
      </c>
      <c r="E19" s="34"/>
      <c r="F19" t="str">
        <f t="shared" si="0"/>
        <v>&lt;tr&gt;&lt;td&gt;Thursday&lt;/td&gt;&lt;td class='slds-truncate'&gt;pushtopics__Thursday__c&lt;/td&gt;&lt;td&gt;N&lt;/td&gt;&lt;td&gt;Runs on Thursday if the Frequency is "Weekly".&lt;/td&gt;&lt;/tr&gt;</v>
      </c>
      <c r="G19" s="34"/>
      <c r="H19" s="34"/>
      <c r="I19" s="34"/>
      <c r="J19" s="34"/>
    </row>
    <row r="20" spans="1:10" ht="18" thickBot="1" x14ac:dyDescent="0.25">
      <c r="A20" s="59" t="s">
        <v>583</v>
      </c>
      <c r="B20" s="54" t="s">
        <v>580</v>
      </c>
      <c r="C20" s="60" t="s">
        <v>42</v>
      </c>
      <c r="D20" s="60" t="s">
        <v>597</v>
      </c>
      <c r="E20" s="34"/>
      <c r="F20" t="str">
        <f t="shared" si="0"/>
        <v>&lt;tr&gt;&lt;td&gt;Tuesday&lt;/td&gt;&lt;td class='slds-truncate'&gt;pushtopics__Tuesday__c&lt;/td&gt;&lt;td&gt;N&lt;/td&gt;&lt;td&gt;Runs on Tuesday if the Frequency is "Weekly".&lt;/td&gt;&lt;/tr&gt;</v>
      </c>
      <c r="G20" s="34" t="s">
        <v>559</v>
      </c>
      <c r="H20" s="34"/>
      <c r="I20" s="34"/>
      <c r="J20" s="34"/>
    </row>
    <row r="21" spans="1:10" ht="18" thickBot="1" x14ac:dyDescent="0.25">
      <c r="A21" s="59" t="s">
        <v>582</v>
      </c>
      <c r="B21" s="54" t="s">
        <v>581</v>
      </c>
      <c r="C21" s="60" t="s">
        <v>42</v>
      </c>
      <c r="D21" s="60" t="s">
        <v>598</v>
      </c>
      <c r="E21" s="34"/>
      <c r="F21" t="str">
        <f t="shared" si="0"/>
        <v>&lt;tr&gt;&lt;td&gt;Wednesday&lt;/td&gt;&lt;td class='slds-truncate'&gt;pushtopics__Wednesday__c&lt;/td&gt;&lt;td&gt;N&lt;/td&gt;&lt;td&gt;Runs on Wednesday if the Frequency is "Weekly".&lt;/td&gt;&lt;/tr&gt;</v>
      </c>
      <c r="G21" s="34" t="s">
        <v>559</v>
      </c>
      <c r="H21" s="34"/>
      <c r="I21" s="34"/>
      <c r="J21" s="34"/>
    </row>
    <row r="22" spans="1:10" x14ac:dyDescent="0.2">
      <c r="A22" s="34"/>
      <c r="B22" s="34"/>
      <c r="C22" s="34"/>
      <c r="D22" s="34"/>
      <c r="E22" s="34"/>
      <c r="F22" s="34" t="s">
        <v>428</v>
      </c>
      <c r="G22" s="34"/>
      <c r="H22" s="34"/>
      <c r="I22" s="34"/>
      <c r="J22" s="34"/>
    </row>
    <row r="23" spans="1:10" x14ac:dyDescent="0.2">
      <c r="A23" s="34"/>
      <c r="B23" s="34"/>
      <c r="C23" s="34"/>
      <c r="D23" s="34"/>
      <c r="E23" s="34"/>
      <c r="F23" s="34"/>
      <c r="G23" s="34"/>
      <c r="H23" s="34"/>
      <c r="I23" s="34"/>
      <c r="J23" s="34"/>
    </row>
    <row r="24" spans="1:10" x14ac:dyDescent="0.2">
      <c r="A24" s="34"/>
      <c r="B24" s="34"/>
      <c r="C24" s="34"/>
      <c r="D24" s="34"/>
      <c r="E24" s="34"/>
      <c r="F24" s="34"/>
      <c r="G24" s="34"/>
      <c r="H24" s="34"/>
      <c r="I24" s="34"/>
      <c r="J24"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297</v>
      </c>
      <c r="B1" s="34"/>
      <c r="C1" s="34"/>
      <c r="D1" s="34"/>
      <c r="E1" s="34"/>
      <c r="F1" s="34" t="s">
        <v>426</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427</v>
      </c>
      <c r="G3" s="34"/>
      <c r="H3" s="34"/>
      <c r="I3" s="34"/>
      <c r="J3" s="34"/>
    </row>
    <row r="4" spans="1:10" ht="17" thickBot="1" x14ac:dyDescent="0.25">
      <c r="A4" s="57" t="s">
        <v>21</v>
      </c>
      <c r="B4" s="58" t="s">
        <v>326</v>
      </c>
      <c r="C4" s="58" t="s">
        <v>22</v>
      </c>
      <c r="D4" s="58"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9" t="s">
        <v>6</v>
      </c>
      <c r="B5" s="54" t="s">
        <v>349</v>
      </c>
      <c r="C5" s="60" t="s">
        <v>42</v>
      </c>
      <c r="D5" s="60" t="s">
        <v>620</v>
      </c>
      <c r="E5" s="34"/>
      <c r="F5" t="str">
        <f>"&lt;tr&gt;&lt;td&gt;" &amp; A5 &amp; "&lt;/td&gt;&lt;td class='slds-truncate'&gt;" &amp; B5 &amp; "&lt;/td&gt;&lt;td&gt;" &amp; C5 &amp; "&lt;/td&gt;&lt;td&gt;" &amp; D5 &amp; "&lt;/td&gt;&lt;/tr&gt;"</f>
        <v>&lt;tr&gt;&lt;td&gt;Job&lt;/td&gt;&lt;td class='slds-truncate'&gt;pushtopics__Job__c&lt;/td&gt;&lt;td&gt;N&lt;/td&gt;&lt;td&gt;Master-detail relationship to the Job object.&lt;/td&gt;&lt;/tr&gt;</v>
      </c>
      <c r="G5" s="34"/>
      <c r="H5" s="34"/>
      <c r="I5" s="34"/>
      <c r="J5" s="34"/>
    </row>
    <row r="6" spans="1:10" ht="33" thickBot="1" x14ac:dyDescent="0.25">
      <c r="A6" s="61" t="s">
        <v>653</v>
      </c>
      <c r="B6" s="54" t="s">
        <v>652</v>
      </c>
      <c r="C6" s="60" t="s">
        <v>42</v>
      </c>
      <c r="D6" s="62" t="s">
        <v>654</v>
      </c>
      <c r="E6" s="34"/>
      <c r="F6" t="str">
        <f t="shared" ref="F6:F12" si="0">"&lt;tr&gt;&lt;td&gt;" &amp; A6 &amp; "&lt;/td&gt;&lt;td class='slds-truncate'&gt;" &amp; B6 &amp; "&lt;/td&gt;&lt;td&gt;" &amp; C6 &amp; "&lt;/td&gt;&lt;td&gt;" &amp; D6 &amp; "&lt;/td&gt;&lt;/tr&gt;"</f>
        <v>&lt;tr&gt;&lt;td&gt;Job Plus Schedule Must Be Unique&lt;/td&gt;&lt;td class='slds-truncate'&gt;pushtopics__JobPlusScheduleMustBeUnique__c&lt;/td&gt;&lt;td&gt;N&lt;/td&gt;&lt;td&gt;A helper field that makes sure a Schedule can only be assigned with the Job once.&lt;/td&gt;&lt;/tr&gt;</v>
      </c>
      <c r="G6" s="34"/>
      <c r="H6" s="34"/>
      <c r="I6" s="34"/>
      <c r="J6" s="34"/>
    </row>
    <row r="7" spans="1:10" ht="18" thickBot="1" x14ac:dyDescent="0.25">
      <c r="A7" s="61" t="s">
        <v>621</v>
      </c>
      <c r="B7" s="54" t="s">
        <v>21</v>
      </c>
      <c r="C7" s="60" t="s">
        <v>42</v>
      </c>
      <c r="D7" s="62" t="s">
        <v>622</v>
      </c>
      <c r="E7" s="34"/>
      <c r="F7" t="str">
        <f t="shared" si="0"/>
        <v>&lt;tr&gt;&lt;td&gt;Job Schedule Number&lt;/td&gt;&lt;td class='slds-truncate'&gt;Name&lt;/td&gt;&lt;td&gt;N&lt;/td&gt;&lt;td&gt;Auto-number.&lt;/td&gt;&lt;/tr&gt;</v>
      </c>
      <c r="G7" s="34"/>
      <c r="H7" s="34"/>
      <c r="I7" s="34"/>
      <c r="J7" s="34"/>
    </row>
    <row r="8" spans="1:10" ht="18" thickBot="1" x14ac:dyDescent="0.25">
      <c r="A8" s="59" t="s">
        <v>609</v>
      </c>
      <c r="B8" s="54" t="s">
        <v>604</v>
      </c>
      <c r="C8" s="60" t="s">
        <v>42</v>
      </c>
      <c r="D8" s="5" t="s">
        <v>615</v>
      </c>
      <c r="E8" s="34"/>
      <c r="F8" t="str">
        <f t="shared" si="0"/>
        <v>&lt;tr&gt;&lt;td&gt;Next Run Time&lt;/td&gt;&lt;td class='slds-truncate'&gt;pushtopics__NextRunTime__c&lt;/td&gt;&lt;td&gt;N&lt;/td&gt;&lt;td&gt;Next run time of the scheduled job.&lt;/td&gt;&lt;/tr&gt;</v>
      </c>
      <c r="G8" s="34" t="s">
        <v>556</v>
      </c>
      <c r="H8" s="34"/>
      <c r="I8" s="34"/>
      <c r="J8" s="34"/>
    </row>
    <row r="9" spans="1:10" ht="18" thickBot="1" x14ac:dyDescent="0.25">
      <c r="A9" s="59" t="s">
        <v>610</v>
      </c>
      <c r="B9" s="54" t="s">
        <v>605</v>
      </c>
      <c r="C9" s="60" t="s">
        <v>24</v>
      </c>
      <c r="D9" s="60" t="s">
        <v>616</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9" t="s">
        <v>611</v>
      </c>
      <c r="B10" s="54" t="s">
        <v>606</v>
      </c>
      <c r="C10" s="60" t="s">
        <v>42</v>
      </c>
      <c r="D10" s="60" t="s">
        <v>617</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6" t="s">
        <v>612</v>
      </c>
      <c r="B11" s="54" t="s">
        <v>607</v>
      </c>
      <c r="C11" s="60" t="s">
        <v>42</v>
      </c>
      <c r="D11" s="60" t="s">
        <v>618</v>
      </c>
      <c r="E11" s="34"/>
      <c r="F11" t="str">
        <f t="shared" si="0"/>
        <v>&lt;tr&gt;&lt;td&gt;Schedule Job ID&lt;/td&gt;&lt;td class='slds-truncate'&gt;pushtopics__ScheduleJobID__c&lt;/td&gt;&lt;td&gt;N&lt;/td&gt;&lt;td&gt;The CronTrigger ID that uniquely identifies the scheduled APEX job at the back end.&lt;/td&gt;&lt;/tr&gt;</v>
      </c>
      <c r="G11" s="34" t="s">
        <v>557</v>
      </c>
      <c r="H11" s="34"/>
      <c r="I11" s="34"/>
      <c r="J11" s="34"/>
    </row>
    <row r="12" spans="1:10" ht="18" thickBot="1" x14ac:dyDescent="0.25">
      <c r="A12" s="66" t="s">
        <v>613</v>
      </c>
      <c r="B12" s="54" t="s">
        <v>608</v>
      </c>
      <c r="C12" s="60" t="s">
        <v>42</v>
      </c>
      <c r="D12" s="60" t="s">
        <v>619</v>
      </c>
      <c r="E12" s="34"/>
      <c r="F12" t="str">
        <f t="shared" si="0"/>
        <v>&lt;tr&gt;&lt;td&gt;Schedule Status&lt;/td&gt;&lt;td class='slds-truncate'&gt;pushtopics__ScheduleStatus__c&lt;/td&gt;&lt;td&gt;N&lt;/td&gt;&lt;td&gt;The status of the scheduled job.&lt;/td&gt;&lt;/tr&gt;</v>
      </c>
      <c r="G12" s="34" t="s">
        <v>558</v>
      </c>
      <c r="H12" s="34"/>
      <c r="I12" s="34"/>
      <c r="J12" s="34"/>
    </row>
    <row r="13" spans="1:10" x14ac:dyDescent="0.2">
      <c r="A13" s="34"/>
      <c r="B13" s="34"/>
      <c r="C13" s="34"/>
      <c r="D13" s="34"/>
      <c r="E13" s="34"/>
      <c r="F13" s="34" t="s">
        <v>428</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297</v>
      </c>
      <c r="B1" s="34"/>
      <c r="C1" s="34"/>
      <c r="D1" s="34"/>
      <c r="E1" s="34"/>
      <c r="F1" s="34" t="s">
        <v>426</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427</v>
      </c>
      <c r="G3" s="34"/>
      <c r="H3" s="34"/>
      <c r="I3" s="34"/>
      <c r="J3" s="34"/>
    </row>
    <row r="4" spans="1:10" ht="17" thickBot="1" x14ac:dyDescent="0.25">
      <c r="A4" s="57" t="s">
        <v>21</v>
      </c>
      <c r="B4" s="58" t="s">
        <v>326</v>
      </c>
      <c r="C4" s="58" t="s">
        <v>22</v>
      </c>
      <c r="D4" s="58"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9" t="s">
        <v>625</v>
      </c>
      <c r="B5" s="54" t="s">
        <v>648</v>
      </c>
      <c r="C5" s="60" t="s">
        <v>42</v>
      </c>
      <c r="D5" s="60" t="s">
        <v>614</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61" t="s">
        <v>651</v>
      </c>
      <c r="B6" s="54" t="s">
        <v>650</v>
      </c>
      <c r="C6" s="60" t="s">
        <v>42</v>
      </c>
      <c r="D6" s="62" t="s">
        <v>655</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61" t="s">
        <v>649</v>
      </c>
      <c r="B7" s="54" t="s">
        <v>21</v>
      </c>
      <c r="C7" s="60" t="s">
        <v>42</v>
      </c>
      <c r="D7" s="62" t="s">
        <v>622</v>
      </c>
      <c r="E7" s="34"/>
      <c r="F7" t="str">
        <f t="shared" si="0"/>
        <v>&lt;tr&gt;&lt;td&gt;Executable Schedule Number&lt;/td&gt;&lt;td class='slds-truncate'&gt;Name&lt;/td&gt;&lt;td&gt;N&lt;/td&gt;&lt;td&gt;Auto-number.&lt;/td&gt;&lt;/tr&gt;</v>
      </c>
      <c r="G7" s="34"/>
      <c r="H7" s="34"/>
      <c r="I7" s="34"/>
      <c r="J7" s="34"/>
    </row>
    <row r="8" spans="1:10" ht="18" thickBot="1" x14ac:dyDescent="0.25">
      <c r="A8" s="59" t="s">
        <v>609</v>
      </c>
      <c r="B8" s="54" t="s">
        <v>604</v>
      </c>
      <c r="C8" s="60" t="s">
        <v>42</v>
      </c>
      <c r="D8" s="5" t="s">
        <v>615</v>
      </c>
      <c r="E8" s="34"/>
      <c r="F8" t="str">
        <f t="shared" si="0"/>
        <v>&lt;tr&gt;&lt;td&gt;Next Run Time&lt;/td&gt;&lt;td class='slds-truncate'&gt;pushtopics__NextRunTime__c&lt;/td&gt;&lt;td&gt;N&lt;/td&gt;&lt;td&gt;Next run time of the scheduled job.&lt;/td&gt;&lt;/tr&gt;</v>
      </c>
      <c r="G8" s="34" t="s">
        <v>556</v>
      </c>
      <c r="H8" s="34"/>
      <c r="I8" s="34"/>
      <c r="J8" s="34"/>
    </row>
    <row r="9" spans="1:10" ht="18" thickBot="1" x14ac:dyDescent="0.25">
      <c r="A9" s="59" t="s">
        <v>610</v>
      </c>
      <c r="B9" s="54" t="s">
        <v>605</v>
      </c>
      <c r="C9" s="60" t="s">
        <v>24</v>
      </c>
      <c r="D9" s="60" t="s">
        <v>616</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9" t="s">
        <v>611</v>
      </c>
      <c r="B10" s="54" t="s">
        <v>606</v>
      </c>
      <c r="C10" s="60" t="s">
        <v>42</v>
      </c>
      <c r="D10" s="60" t="s">
        <v>617</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6" t="s">
        <v>612</v>
      </c>
      <c r="B11" s="54" t="s">
        <v>607</v>
      </c>
      <c r="C11" s="60" t="s">
        <v>42</v>
      </c>
      <c r="D11" s="60" t="s">
        <v>618</v>
      </c>
      <c r="E11" s="34"/>
      <c r="F11" t="str">
        <f t="shared" si="0"/>
        <v>&lt;tr&gt;&lt;td&gt;Schedule Job ID&lt;/td&gt;&lt;td class='slds-truncate'&gt;pushtopics__ScheduleJobID__c&lt;/td&gt;&lt;td&gt;N&lt;/td&gt;&lt;td&gt;The CronTrigger ID that uniquely identifies the scheduled APEX job at the back end.&lt;/td&gt;&lt;/tr&gt;</v>
      </c>
      <c r="G11" s="34" t="s">
        <v>557</v>
      </c>
      <c r="H11" s="34"/>
      <c r="I11" s="34"/>
      <c r="J11" s="34"/>
    </row>
    <row r="12" spans="1:10" ht="18" thickBot="1" x14ac:dyDescent="0.25">
      <c r="A12" s="66" t="s">
        <v>613</v>
      </c>
      <c r="B12" s="54" t="s">
        <v>608</v>
      </c>
      <c r="C12" s="60" t="s">
        <v>42</v>
      </c>
      <c r="D12" s="60" t="s">
        <v>619</v>
      </c>
      <c r="E12" s="34"/>
      <c r="F12" t="str">
        <f t="shared" si="0"/>
        <v>&lt;tr&gt;&lt;td&gt;Schedule Status&lt;/td&gt;&lt;td class='slds-truncate'&gt;pushtopics__ScheduleStatus__c&lt;/td&gt;&lt;td&gt;N&lt;/td&gt;&lt;td&gt;The status of the scheduled job.&lt;/td&gt;&lt;/tr&gt;</v>
      </c>
      <c r="G12" s="34" t="s">
        <v>558</v>
      </c>
      <c r="H12" s="34"/>
      <c r="I12" s="34"/>
      <c r="J12" s="34"/>
    </row>
    <row r="13" spans="1:10" x14ac:dyDescent="0.2">
      <c r="A13" s="34"/>
      <c r="B13" s="34"/>
      <c r="C13" s="34"/>
      <c r="D13" s="34"/>
      <c r="E13" s="34"/>
      <c r="F13" s="34" t="s">
        <v>428</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A5" sqref="A5:XFD5"/>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297</v>
      </c>
      <c r="B1" s="34"/>
      <c r="C1" s="34"/>
      <c r="D1" s="34"/>
      <c r="E1" s="34"/>
      <c r="F1" s="34" t="s">
        <v>426</v>
      </c>
    </row>
    <row r="2" spans="1:7" x14ac:dyDescent="0.2">
      <c r="A2" s="34"/>
      <c r="B2" s="34"/>
      <c r="C2" s="34"/>
      <c r="D2" s="34"/>
      <c r="E2" s="34"/>
      <c r="F2" s="34"/>
    </row>
    <row r="3" spans="1:7" ht="17" thickBot="1" x14ac:dyDescent="0.25">
      <c r="A3" s="34"/>
      <c r="B3" s="34"/>
      <c r="C3" s="34"/>
      <c r="D3" s="34"/>
      <c r="E3" s="34"/>
      <c r="F3" s="34" t="s">
        <v>427</v>
      </c>
    </row>
    <row r="4" spans="1:7" ht="17" thickBot="1" x14ac:dyDescent="0.25">
      <c r="A4" s="57" t="s">
        <v>21</v>
      </c>
      <c r="B4" s="58" t="s">
        <v>326</v>
      </c>
      <c r="C4" s="58" t="s">
        <v>22</v>
      </c>
      <c r="D4" s="58"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9" t="s">
        <v>718</v>
      </c>
      <c r="B5" s="60" t="s">
        <v>717</v>
      </c>
      <c r="C5" s="60" t="s">
        <v>42</v>
      </c>
      <c r="D5" s="60" t="s">
        <v>719</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9" t="s">
        <v>23</v>
      </c>
      <c r="B6" s="60" t="s">
        <v>328</v>
      </c>
      <c r="C6" s="60" t="s">
        <v>42</v>
      </c>
      <c r="D6" s="60" t="s">
        <v>429</v>
      </c>
      <c r="E6" s="34"/>
      <c r="F6" t="str">
        <f>"&lt;tr&gt;&lt;td&gt;" &amp; A6 &amp; "&lt;/td&gt;&lt;td class='slds-truncate'&gt;" &amp; B6 &amp; "&lt;/td&gt;&lt;td&gt;" &amp; C6 &amp; "&lt;/td&gt;&lt;td&gt;" &amp; D6 &amp; "&lt;/td&gt;&lt;/tr&gt;"</f>
        <v>&lt;tr&gt;&lt;td&gt;Description&lt;/td&gt;&lt;td class='slds-truncate'&gt;pushtopics__Description__c&lt;/td&gt;&lt;td&gt;N&lt;/td&gt;&lt;td&gt;Description of the Job.&lt;/td&gt;&lt;/tr&gt;</v>
      </c>
    </row>
    <row r="7" spans="1:7" x14ac:dyDescent="0.2">
      <c r="A7" s="61" t="s">
        <v>2</v>
      </c>
      <c r="B7" s="62" t="s">
        <v>343</v>
      </c>
      <c r="C7" s="62" t="s">
        <v>24</v>
      </c>
      <c r="D7" s="62" t="s">
        <v>439</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job.&lt;/td&gt;&lt;/tr&gt;</v>
      </c>
    </row>
    <row r="8" spans="1:7" ht="86" thickBot="1" x14ac:dyDescent="0.25">
      <c r="A8" s="50" t="s">
        <v>38</v>
      </c>
      <c r="B8" s="4" t="s">
        <v>345</v>
      </c>
      <c r="C8" s="4" t="s">
        <v>42</v>
      </c>
      <c r="D8" s="5" t="s">
        <v>430</v>
      </c>
      <c r="F8" t="str">
        <f t="shared" si="0"/>
        <v>&lt;tr&gt;&lt;td&gt;Failure Message&lt;/td&gt;&lt;td class='slds-truncate'&gt;pushtopics__FailureMessage__c&lt;/td&gt;&lt;td&gt;N&lt;/td&gt;&lt;td&gt;If defined, the message will be shown in the notification when the Job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Job Execution fails. If undefined, a system default message will be displayed.&lt;/td&gt;&lt;/tr&gt;</v>
      </c>
    </row>
    <row r="9" spans="1:7" ht="81" thickBot="1" x14ac:dyDescent="0.25">
      <c r="A9" s="59" t="s">
        <v>436</v>
      </c>
      <c r="B9" s="60" t="s">
        <v>308</v>
      </c>
      <c r="C9" s="60" t="s">
        <v>24</v>
      </c>
      <c r="D9" s="60" t="s">
        <v>437</v>
      </c>
      <c r="E9" s="34"/>
      <c r="F9" t="str">
        <f t="shared" si="0"/>
        <v>&lt;tr&gt;&lt;td&gt;Job API Name&lt;/td&gt;&lt;td class='slds-truncate'&gt;pushtopics__ApiName__c&lt;/td&gt;&lt;td&gt;Y&lt;/td&gt;&lt;td&gt;The API Name of a Job. It is a unique and external Id field, by default hidden from the page layout  and always defaulted to the Name field value.&lt;/td&gt;&lt;/tr&gt;</v>
      </c>
    </row>
    <row r="10" spans="1:7" ht="17" thickBot="1" x14ac:dyDescent="0.25">
      <c r="A10" s="59" t="s">
        <v>438</v>
      </c>
      <c r="B10" s="60" t="s">
        <v>21</v>
      </c>
      <c r="C10" s="60" t="s">
        <v>24</v>
      </c>
      <c r="D10" s="60" t="s">
        <v>440</v>
      </c>
      <c r="E10" s="34"/>
      <c r="F10" t="str">
        <f t="shared" si="0"/>
        <v>&lt;tr&gt;&lt;td&gt;Job Name&lt;/td&gt;&lt;td class='slds-truncate'&gt;Name&lt;/td&gt;&lt;td&gt;Y&lt;/td&gt;&lt;td&gt;Name of the Job.&lt;/td&gt;&lt;/tr&gt;</v>
      </c>
    </row>
    <row r="11" spans="1:7" ht="65" thickBot="1" x14ac:dyDescent="0.25">
      <c r="A11" s="64" t="s">
        <v>545</v>
      </c>
      <c r="B11" s="65" t="s">
        <v>549</v>
      </c>
      <c r="C11" s="4" t="s">
        <v>42</v>
      </c>
      <c r="D11" s="4" t="s">
        <v>547</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64" t="s">
        <v>546</v>
      </c>
      <c r="B12" s="65" t="s">
        <v>550</v>
      </c>
      <c r="C12" s="4" t="s">
        <v>42</v>
      </c>
      <c r="D12" s="4" t="s">
        <v>705</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9" t="s">
        <v>657</v>
      </c>
      <c r="B13" s="60" t="s">
        <v>656</v>
      </c>
      <c r="C13" s="60" t="s">
        <v>42</v>
      </c>
      <c r="D13" s="62" t="s">
        <v>658</v>
      </c>
      <c r="F13" t="str">
        <f t="shared" si="0"/>
        <v>&lt;tr&gt;&lt;td&gt;Stop Remaining When An Executable Fails?&lt;/td&gt;&lt;td class='slds-truncate'&gt;pushtopics__StopRemainingWhenAnExecutableFails__c&lt;/td&gt;&lt;td&gt;N&lt;/td&gt;&lt;td&gt;If checked, when one of the Job's Executables completes and fails the execution, the Job Execution stops without executing the remaining Executables.&lt;/td&gt;&lt;/tr&gt;</v>
      </c>
    </row>
    <row r="14" spans="1:7" ht="86" thickBot="1" x14ac:dyDescent="0.25">
      <c r="A14" s="50" t="s">
        <v>37</v>
      </c>
      <c r="B14" s="4" t="s">
        <v>366</v>
      </c>
      <c r="C14" s="4" t="s">
        <v>42</v>
      </c>
      <c r="D14" s="5" t="s">
        <v>431</v>
      </c>
      <c r="F14" t="str">
        <f t="shared" si="0"/>
        <v>&lt;tr&gt;&lt;td&gt;Success Message&lt;/td&gt;&lt;td class='slds-truncate'&gt;pushtopics__SuccessMessage__c&lt;/td&gt;&lt;td&gt;N&lt;/td&gt;&lt;td&gt;If defined, the message will be shown in the notification when the Job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Job Execution succeeds. If undefined, a system default message will be displayed.&lt;/td&gt;&lt;/tr&gt;</v>
      </c>
    </row>
    <row r="15" spans="1:7" x14ac:dyDescent="0.2">
      <c r="A15" s="34"/>
      <c r="B15" s="34"/>
      <c r="C15" s="34"/>
      <c r="D15" s="34"/>
      <c r="E15" s="34"/>
      <c r="F15" s="34" t="s">
        <v>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99</vt:i4>
      </vt:variant>
    </vt:vector>
  </HeadingPairs>
  <TitlesOfParts>
    <vt:vector size="114" baseType="lpstr">
      <vt:lpstr>catalog</vt:lpstr>
      <vt:lpstr>calculate_values</vt:lpstr>
      <vt:lpstr>formula_operators_and_functions</vt:lpstr>
      <vt:lpstr>connection</vt:lpstr>
      <vt:lpstr>connection1</vt:lpstr>
      <vt:lpstr>schedule</vt:lpstr>
      <vt:lpstr>job_schedule</vt:lpstr>
      <vt:lpstr>executable_schedule</vt:lpstr>
      <vt:lpstr>job</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calculate_values!_Toc79526117</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2021-08-11T02:13:17Z</dcterms:created>
  <dcterms:modified xsi:type="dcterms:W3CDTF">2022-02-22T04:58:26Z</dcterms:modified>
</cp:coreProperties>
</file>