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o/Workspace/website/manual/"/>
    </mc:Choice>
  </mc:AlternateContent>
  <xr:revisionPtr revIDLastSave="0" documentId="13_ncr:1_{C11CEF56-9045-0548-8853-B0EBFADC3120}" xr6:coauthVersionLast="47" xr6:coauthVersionMax="47" xr10:uidLastSave="{00000000-0000-0000-0000-000000000000}"/>
  <bookViews>
    <workbookView xWindow="0" yWindow="760" windowWidth="30240" windowHeight="17640" activeTab="1" xr2:uid="{7924ACC4-95BC-C241-97CB-5EF2DB9BB792}"/>
  </bookViews>
  <sheets>
    <sheet name="catalog" sheetId="1" r:id="rId1"/>
    <sheet name="calculate_values" sheetId="7" r:id="rId2"/>
    <sheet name="formula_operators_and_functions" sheetId="6" r:id="rId3"/>
    <sheet name="connection" sheetId="8" r:id="rId4"/>
    <sheet name="connection1" sheetId="9" r:id="rId5"/>
    <sheet name="schedule" sheetId="13" r:id="rId6"/>
    <sheet name="job_schedule" sheetId="15" r:id="rId7"/>
    <sheet name="executable_schedule" sheetId="14" r:id="rId8"/>
    <sheet name="pipeline" sheetId="11" r:id="rId9"/>
    <sheet name="job_execution" sheetId="12" r:id="rId10"/>
    <sheet name="direction" sheetId="10" r:id="rId11"/>
    <sheet name="executable" sheetId="2" r:id="rId12"/>
    <sheet name="execution" sheetId="4" r:id="rId13"/>
    <sheet name="field_mapping" sheetId="3" r:id="rId14"/>
    <sheet name="batch_execution" sheetId="5" r:id="rId15"/>
  </sheets>
  <definedNames>
    <definedName name="_Toc79526094" localSheetId="1">calculate_values!$A$118</definedName>
    <definedName name="_Toc79526105" localSheetId="1">calculate_values!$A$19</definedName>
    <definedName name="_Toc79526108" localSheetId="1">calculate_values!$A$22</definedName>
    <definedName name="_Toc79526117" localSheetId="1">calculate_values!#REF!</definedName>
    <definedName name="_Toc79526125" localSheetId="1">calculate_values!$A$71</definedName>
    <definedName name="AddDef" localSheetId="1">calculate_values!$B$113</definedName>
    <definedName name="AddExampleCode" localSheetId="1">calculate_values!$B$115</definedName>
    <definedName name="AddExampleDesc" localSheetId="1">calculate_values!$B$123</definedName>
    <definedName name="ADDMONTHSDef" localSheetId="1">calculate_values!$B$198</definedName>
    <definedName name="ADDMONTHSExampleDesc" localSheetId="1">calculate_values!#REF!</definedName>
    <definedName name="ADDMONTHSUse" localSheetId="1">calculate_values!$B$199</definedName>
    <definedName name="AddUse" localSheetId="1">calculate_values!$B$114</definedName>
    <definedName name="ANDANDDesc" localSheetId="1">calculate_values!$B$179</definedName>
    <definedName name="ANDANDExampleCode" localSheetId="1">calculate_values!$B$181</definedName>
    <definedName name="ANDANDExampleDesc" localSheetId="1">calculate_values!#REF!</definedName>
    <definedName name="ANDANDUse" localSheetId="1">calculate_values!$B$180</definedName>
    <definedName name="BankAccount" localSheetId="1">calculate_values!$B$367</definedName>
    <definedName name="BEGINS_use" localSheetId="1">calculate_values!$B$509</definedName>
    <definedName name="BEGINSDef" localSheetId="1">calculate_values!$B$508</definedName>
    <definedName name="BEGINSExampleCode" localSheetId="1">calculate_values!$B$510</definedName>
    <definedName name="BEGINSExampleDesc" localSheetId="1">calculate_values!#REF!</definedName>
    <definedName name="BLANKVALUEDef" localSheetId="1">calculate_values!$B$273</definedName>
    <definedName name="BLANKVALUEExample" localSheetId="1">calculate_values!#REF!</definedName>
    <definedName name="BLANKVALUEExampleDesc" localSheetId="1">calculate_values!$B$275</definedName>
    <definedName name="BLANKVALUEPaymentDueCode" localSheetId="1">calculate_values!#REF!</definedName>
    <definedName name="BLANKVALUEPaymentDueDesc" localSheetId="1">calculate_values!#REF!</definedName>
    <definedName name="BLANKVALUEUse" localSheetId="1">calculate_values!$B$274</definedName>
    <definedName name="CommissionMillionDesc" localSheetId="1">calculate_values!$B$175</definedName>
    <definedName name="ConcatenateDef" localSheetId="1">calculate_values!$B$192</definedName>
    <definedName name="ConcatenateUse" localSheetId="1">calculate_values!$B$193</definedName>
    <definedName name="CONTAINS_use" localSheetId="1">calculate_values!$B$281</definedName>
    <definedName name="CONTAINSDef" localSheetId="1">calculate_values!$B$280</definedName>
    <definedName name="CONTAINSExampleCode" localSheetId="1">calculate_values!#REF!</definedName>
    <definedName name="CONTAINSExampleDesc" localSheetId="1">calculate_values!$B$282</definedName>
    <definedName name="ContractApprovalProcessDesc" localSheetId="1">calculate_values!$B$558</definedName>
    <definedName name="DATEDef" localSheetId="1">calculate_values!$B$294</definedName>
    <definedName name="DATEUse" localSheetId="1">calculate_values!$B$295</definedName>
    <definedName name="DATEVALUEDef" localSheetId="1">calculate_values!$B$579</definedName>
    <definedName name="DATEVALUEUse" localSheetId="1">calculate_values!$B$580</definedName>
    <definedName name="db_no" localSheetId="1">calculate_values!#REF!</definedName>
    <definedName name="DivideDef" localSheetId="1">calculate_values!$B$131</definedName>
    <definedName name="DivideRevEmpExampleCode" localSheetId="1">calculate_values!$B$133</definedName>
    <definedName name="DivideRevEmpExampleDesc" localSheetId="1">calculate_values!#REF!</definedName>
    <definedName name="DivideUse" localSheetId="1">calculate_values!$B$132</definedName>
    <definedName name="EqualDef" localSheetId="1">calculate_values!$B$143</definedName>
    <definedName name="EqualUse" localSheetId="1">calculate_values!$B$144</definedName>
    <definedName name="ExpenseIDCode" localSheetId="1">calculate_values!$B$194</definedName>
    <definedName name="ExpenseIDDesc" localSheetId="1">calculate_values!#REF!</definedName>
    <definedName name="FormulaOperatorDef" localSheetId="2">formula_operators_and_functions!$B$29</definedName>
    <definedName name="FutureCloseDate" localSheetId="1">calculate_values!#REF!</definedName>
    <definedName name="GreaterThanDef" localSheetId="1">calculate_values!$B$161</definedName>
    <definedName name="GreaterThanEqual" localSheetId="1">calculate_values!$B$173</definedName>
    <definedName name="GreaterThanEqualUse" localSheetId="1">calculate_values!$B$174</definedName>
    <definedName name="GreaterThanUse" localSheetId="1">calculate_values!$B$162</definedName>
    <definedName name="IF_use" localSheetId="1">calculate_values!$B$320</definedName>
    <definedName name="IFDef" localSheetId="1">calculate_values!$B$319</definedName>
    <definedName name="IFOverduePaymentCode" localSheetId="1">calculate_values!#REF!</definedName>
    <definedName name="IFOverduePaymentDesc" localSheetId="1">calculate_values!#REF!</definedName>
    <definedName name="ISBLANKDef" localSheetId="1">calculate_values!$B$353</definedName>
    <definedName name="ISBLANKExampleCode" localSheetId="1">calculate_values!$B$355</definedName>
    <definedName name="ISBLANKExampleDesc" localSheetId="1">calculate_values!#REF!</definedName>
    <definedName name="ISBLANKUse" localSheetId="1">calculate_values!$B$354</definedName>
    <definedName name="ISNUMBERDef" localSheetId="1">calculate_values!$B$365</definedName>
    <definedName name="ISNUMBERUse" localSheetId="1">calculate_values!$B$366</definedName>
    <definedName name="LEFTDef" localSheetId="1">calculate_values!$B$383</definedName>
    <definedName name="LEFTUse" localSheetId="1">calculate_values!$B$384</definedName>
    <definedName name="LEN_use" localSheetId="1">calculate_values!$B$390</definedName>
    <definedName name="LENDef" localSheetId="1">calculate_values!$B$389</definedName>
    <definedName name="LessEqualDef" localSheetId="1">calculate_values!$B$167</definedName>
    <definedName name="LessEqualUse" localSheetId="1">calculate_values!$B$168</definedName>
    <definedName name="LessThanDef" localSheetId="1">calculate_values!$B$155</definedName>
    <definedName name="LessThanUse" localSheetId="1">calculate_values!$B$156</definedName>
    <definedName name="LOWERDef" localSheetId="1">calculate_values!$B$608</definedName>
    <definedName name="LOWERUse" localSheetId="1">calculate_values!$B$609</definedName>
    <definedName name="MultiplyDef" localSheetId="1">calculate_values!$B$125</definedName>
    <definedName name="MultiplyExampleCode" localSheetId="1">calculate_values!$B$127</definedName>
    <definedName name="MultiplyExampleDesc" localSheetId="1">calculate_values!#REF!</definedName>
    <definedName name="MultiplyUse" localSheetId="1">calculate_values!$B$126</definedName>
    <definedName name="NOT_use" localSheetId="1">calculate_values!$B$446</definedName>
    <definedName name="NOTDef" localSheetId="1">calculate_values!$B$445</definedName>
    <definedName name="NotEqualDef" localSheetId="1">calculate_values!$B$149</definedName>
    <definedName name="NotEqualExampleCode" localSheetId="1">calculate_values!$B$151</definedName>
    <definedName name="NotEqualExampleDesc" localSheetId="1">calculate_values!#REF!</definedName>
    <definedName name="NotEqualUse" localSheetId="1">calculate_values!$B$150</definedName>
    <definedName name="NOWDef" localSheetId="1">calculate_values!$B$451</definedName>
    <definedName name="NOWLeadAgingCode" localSheetId="1">calculate_values!$B$453</definedName>
    <definedName name="NOWLeadAgingDesc" localSheetId="1">calculate_values!#REF!</definedName>
    <definedName name="NOWUse" localSheetId="1">calculate_values!$B$452</definedName>
    <definedName name="OR_use" localSheetId="1">calculate_values!$B$459</definedName>
    <definedName name="ORDef" localSheetId="1">calculate_values!$B$458</definedName>
    <definedName name="OROR_use" localSheetId="1">calculate_values!$B$187</definedName>
    <definedName name="ORORDef" localSheetId="1">calculate_values!$B$186</definedName>
    <definedName name="ORORExampleCode" localSheetId="1">calculate_values!$B$188</definedName>
    <definedName name="ORORExampleDesc" localSheetId="1">calculate_values!#REF!</definedName>
    <definedName name="ParenDef" localSheetId="1">calculate_values!$B$137</definedName>
    <definedName name="ParenUse" localSheetId="1">calculate_values!$B$138</definedName>
    <definedName name="RIGHTDef" localSheetId="1">calculate_values!$B$480</definedName>
    <definedName name="RIGHTUse" localSheetId="1">calculate_values!$B$481</definedName>
    <definedName name="ROUNDDef" localSheetId="1">calculate_values!$B$487</definedName>
    <definedName name="ROUNDUse" localSheetId="1">calculate_values!$B$488</definedName>
    <definedName name="SimpleDiscounts" localSheetId="1">calculate_values!#REF!</definedName>
    <definedName name="SimpleDiscountsDef" localSheetId="1">calculate_values!#REF!</definedName>
    <definedName name="SUBSTITUTEDef" localSheetId="1">calculate_values!$B$470</definedName>
    <definedName name="SUBSTITUTEUse" localSheetId="1">calculate_values!$B$471</definedName>
    <definedName name="SubtractDef" localSheetId="1">calculate_values!$B$121</definedName>
    <definedName name="SubtractExampleCode" localSheetId="1">calculate_values!#REF!</definedName>
    <definedName name="SubtractExampleDesc" localSheetId="1">calculate_values!$B$124</definedName>
    <definedName name="SubtractUse" localSheetId="1">calculate_values!#REF!</definedName>
    <definedName name="TEXTDef" localSheetId="1">calculate_values!$B$614</definedName>
    <definedName name="textPicklistRestrict" localSheetId="1">calculate_values!#REF!</definedName>
    <definedName name="TEXTUse" localSheetId="1">calculate_values!$B$615</definedName>
    <definedName name="TimeZones" localSheetId="1">calculate_values!#REF!</definedName>
    <definedName name="TODAYDef" localSheetId="1">calculate_values!$B$556</definedName>
    <definedName name="TODAYUse" localSheetId="1">calculate_values!$B$557</definedName>
    <definedName name="TRIM_use" localSheetId="1">calculate_values!$B$670</definedName>
    <definedName name="TRIMcode" localSheetId="1">calculate_values!$B$385</definedName>
    <definedName name="TRIMDef" localSheetId="1">calculate_values!$B$669</definedName>
    <definedName name="TRIMdesc" localSheetId="1">calculate_values!#REF!</definedName>
    <definedName name="UPPERDef" localSheetId="1">calculate_values!#REF!</definedName>
    <definedName name="UPPERUse" localSheetId="1">calculate_values!#REF!</definedName>
    <definedName name="VALUEDef" localSheetId="1">calculate_values!#REF!</definedName>
    <definedName name="VALUEUse" localSheetId="1">calculate_values!#REF!</definedName>
    <definedName name="VLOOKUPDef" localSheetId="1">calculate_values!$B$682</definedName>
    <definedName name="VLOOKUPUse" localSheetId="1">calculate_values!$B$683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1" i="7" l="1"/>
  <c r="C101" i="7" s="1"/>
  <c r="B100" i="7"/>
  <c r="C100" i="7" s="1"/>
  <c r="B97" i="7"/>
  <c r="C97" i="7" s="1"/>
  <c r="B98" i="7"/>
  <c r="C98" i="7" s="1"/>
  <c r="B99" i="7"/>
  <c r="C99" i="7" s="1"/>
  <c r="B102" i="7"/>
  <c r="C102" i="7" s="1"/>
  <c r="B106" i="7"/>
  <c r="C106" i="7" s="1"/>
  <c r="B103" i="7"/>
  <c r="C103" i="7" s="1"/>
  <c r="B94" i="7"/>
  <c r="C94" i="7" s="1"/>
  <c r="B78" i="7"/>
  <c r="C78" i="7" s="1"/>
  <c r="B75" i="7"/>
  <c r="C75" i="7" s="1"/>
  <c r="C504" i="7"/>
  <c r="C503" i="7"/>
  <c r="C502" i="7"/>
  <c r="B501" i="7"/>
  <c r="C501" i="7" s="1"/>
  <c r="B73" i="7"/>
  <c r="C73" i="7" s="1"/>
  <c r="B68" i="7"/>
  <c r="C68" i="7" s="1"/>
  <c r="B64" i="7"/>
  <c r="C64" i="7" s="1"/>
  <c r="B56" i="7"/>
  <c r="C56" i="7" s="1"/>
  <c r="B59" i="7"/>
  <c r="C59" i="7" s="1"/>
  <c r="B60" i="7"/>
  <c r="C60" i="7" s="1"/>
  <c r="B61" i="7"/>
  <c r="C61" i="7" s="1"/>
  <c r="B55" i="7"/>
  <c r="C55" i="7" s="1"/>
  <c r="B44" i="7"/>
  <c r="C44" i="7" s="1"/>
  <c r="C315" i="7"/>
  <c r="C314" i="7"/>
  <c r="C313" i="7"/>
  <c r="B312" i="7"/>
  <c r="C312" i="7" s="1"/>
  <c r="B41" i="7"/>
  <c r="C41" i="7" s="1"/>
  <c r="B38" i="7"/>
  <c r="C38" i="7" s="1"/>
  <c r="B36" i="7"/>
  <c r="C36" i="7" s="1"/>
  <c r="C633" i="7"/>
  <c r="C632" i="7"/>
  <c r="C631" i="7"/>
  <c r="B630" i="7"/>
  <c r="C630" i="7" s="1"/>
  <c r="C660" i="7"/>
  <c r="C659" i="7"/>
  <c r="C658" i="7"/>
  <c r="B657" i="7"/>
  <c r="C657" i="7" s="1"/>
  <c r="C665" i="7"/>
  <c r="C664" i="7"/>
  <c r="B663" i="7"/>
  <c r="C663" i="7" s="1"/>
  <c r="C654" i="7"/>
  <c r="C653" i="7"/>
  <c r="C652" i="7"/>
  <c r="B651" i="7"/>
  <c r="C651" i="7" s="1"/>
  <c r="C647" i="7"/>
  <c r="C646" i="7"/>
  <c r="C645" i="7"/>
  <c r="B644" i="7"/>
  <c r="C644" i="7" s="1"/>
  <c r="C640" i="7"/>
  <c r="C639" i="7"/>
  <c r="C638" i="7"/>
  <c r="B637" i="7"/>
  <c r="C637" i="7" s="1"/>
  <c r="C689" i="7"/>
  <c r="C688" i="7"/>
  <c r="B687" i="7"/>
  <c r="C687" i="7" s="1"/>
  <c r="C678" i="7"/>
  <c r="C677" i="7"/>
  <c r="C676" i="7"/>
  <c r="B675" i="7"/>
  <c r="C675" i="7" s="1"/>
  <c r="C684" i="7"/>
  <c r="C627" i="7"/>
  <c r="C626" i="7"/>
  <c r="B625" i="7"/>
  <c r="C625" i="7" s="1"/>
  <c r="C622" i="7"/>
  <c r="C621" i="7"/>
  <c r="B620" i="7"/>
  <c r="C620" i="7" s="1"/>
  <c r="C526" i="7"/>
  <c r="C525" i="7"/>
  <c r="B524" i="7"/>
  <c r="C524" i="7" s="1"/>
  <c r="C521" i="7"/>
  <c r="C520" i="7"/>
  <c r="C519" i="7"/>
  <c r="B518" i="7"/>
  <c r="C518" i="7" s="1"/>
  <c r="C441" i="7"/>
  <c r="C440" i="7"/>
  <c r="B439" i="7"/>
  <c r="C439" i="7" s="1"/>
  <c r="C422" i="7"/>
  <c r="C421" i="7"/>
  <c r="C420" i="7"/>
  <c r="B419" i="7"/>
  <c r="C419" i="7" s="1"/>
  <c r="C416" i="7"/>
  <c r="C415" i="7"/>
  <c r="C414" i="7"/>
  <c r="B413" i="7"/>
  <c r="C413" i="7" s="1"/>
  <c r="C409" i="7"/>
  <c r="C408" i="7"/>
  <c r="C407" i="7"/>
  <c r="B406" i="7"/>
  <c r="C406" i="7" s="1"/>
  <c r="C403" i="7"/>
  <c r="C402" i="7"/>
  <c r="C401" i="7"/>
  <c r="B400" i="7"/>
  <c r="C400" i="7" s="1"/>
  <c r="C397" i="7"/>
  <c r="C396" i="7"/>
  <c r="C395" i="7"/>
  <c r="B394" i="7"/>
  <c r="C394" i="7" s="1"/>
  <c r="C337" i="7"/>
  <c r="C336" i="7"/>
  <c r="C335" i="7"/>
  <c r="B334" i="7"/>
  <c r="C334" i="7" s="1"/>
  <c r="C331" i="7"/>
  <c r="C330" i="7"/>
  <c r="C329" i="7"/>
  <c r="B328" i="7"/>
  <c r="C328" i="7" s="1"/>
  <c r="C290" i="7"/>
  <c r="C289" i="7"/>
  <c r="C288" i="7"/>
  <c r="C287" i="7"/>
  <c r="B286" i="7"/>
  <c r="C286" i="7" s="1"/>
  <c r="B262" i="7"/>
  <c r="C262" i="7" s="1"/>
  <c r="C264" i="7"/>
  <c r="C263" i="7"/>
  <c r="F11" i="2"/>
  <c r="F12" i="2"/>
  <c r="F13" i="2"/>
  <c r="G13" i="2" s="1"/>
  <c r="F14" i="2"/>
  <c r="G14" i="2" s="1"/>
  <c r="F15" i="2"/>
  <c r="F16" i="2"/>
  <c r="G16" i="2" s="1"/>
  <c r="F17" i="2"/>
  <c r="F18" i="2"/>
  <c r="F19" i="2"/>
  <c r="F20" i="2"/>
  <c r="F21" i="2"/>
  <c r="G21" i="2" s="1"/>
  <c r="F22" i="2"/>
  <c r="F23" i="2"/>
  <c r="F24" i="2"/>
  <c r="F25" i="2"/>
  <c r="F26" i="2"/>
  <c r="F27" i="2"/>
  <c r="F28" i="2"/>
  <c r="F29" i="2"/>
  <c r="F30" i="2"/>
  <c r="F31" i="2"/>
  <c r="F32" i="2"/>
  <c r="F33" i="2"/>
  <c r="F34" i="2"/>
  <c r="G34" i="2" s="1"/>
  <c r="F35" i="2"/>
  <c r="F36" i="2"/>
  <c r="F37" i="2"/>
  <c r="F38" i="2"/>
  <c r="G38" i="2" s="1"/>
  <c r="F39" i="2"/>
  <c r="G39" i="2" s="1"/>
  <c r="F40" i="2"/>
  <c r="G40" i="2" s="1"/>
  <c r="F41" i="2"/>
  <c r="G41" i="2" s="1"/>
  <c r="F42" i="2"/>
  <c r="F43" i="2"/>
  <c r="F44" i="2"/>
  <c r="F45" i="2"/>
  <c r="G45" i="2" s="1"/>
  <c r="F46" i="2"/>
  <c r="G46" i="2" s="1"/>
  <c r="F47" i="2"/>
  <c r="G47" i="2" s="1"/>
  <c r="F48" i="2"/>
  <c r="G48" i="2" s="1"/>
  <c r="F49" i="2"/>
  <c r="G49" i="2" s="1"/>
  <c r="F50" i="2"/>
  <c r="G50" i="2" s="1"/>
  <c r="F51" i="2"/>
  <c r="F52" i="2"/>
  <c r="F53" i="2"/>
  <c r="G53" i="2" s="1"/>
  <c r="F54" i="2"/>
  <c r="G54" i="2" s="1"/>
  <c r="F55" i="2"/>
  <c r="G55" i="2" s="1"/>
  <c r="F56" i="2"/>
  <c r="G56" i="2" s="1"/>
  <c r="F57" i="2"/>
  <c r="G57" i="2" s="1"/>
  <c r="F58" i="2"/>
  <c r="G58" i="2" s="1"/>
  <c r="F59" i="2"/>
  <c r="F60" i="2"/>
  <c r="F61" i="2"/>
  <c r="F62" i="2"/>
  <c r="F63" i="2"/>
  <c r="G63" i="2" s="1"/>
  <c r="F64" i="2"/>
  <c r="G64" i="2" s="1"/>
  <c r="F65" i="2"/>
  <c r="G65" i="2" s="1"/>
  <c r="F66" i="2"/>
  <c r="F67" i="2"/>
  <c r="F68" i="2"/>
  <c r="F69" i="2"/>
  <c r="F70" i="2"/>
  <c r="F71" i="2"/>
  <c r="F72" i="2"/>
  <c r="G72" i="2" s="1"/>
  <c r="F73" i="2"/>
  <c r="G73" i="2" s="1"/>
  <c r="F74" i="2"/>
  <c r="F75" i="2"/>
  <c r="F76" i="2"/>
  <c r="F77" i="2"/>
  <c r="G77" i="2" s="1"/>
  <c r="F78" i="2"/>
  <c r="G78" i="2" s="1"/>
  <c r="F79" i="2"/>
  <c r="G79" i="2" s="1"/>
  <c r="F80" i="2"/>
  <c r="G80" i="2" s="1"/>
  <c r="F81" i="2"/>
  <c r="G81" i="2" s="1"/>
  <c r="F82" i="2"/>
  <c r="F83" i="2"/>
  <c r="F84" i="2"/>
  <c r="F85" i="2"/>
  <c r="F86" i="2"/>
  <c r="G86" i="2" s="1"/>
  <c r="F87" i="2"/>
  <c r="F88" i="2"/>
  <c r="G88" i="2" s="1"/>
  <c r="F89" i="2"/>
  <c r="G89" i="2" s="1"/>
  <c r="F10" i="2"/>
  <c r="G10" i="2" s="1"/>
  <c r="F9" i="2"/>
  <c r="F11" i="13"/>
  <c r="F10" i="13"/>
  <c r="F8" i="13"/>
  <c r="F7" i="13"/>
  <c r="G87" i="2"/>
  <c r="G60" i="2"/>
  <c r="G59" i="2"/>
  <c r="G52" i="2"/>
  <c r="G51" i="2"/>
  <c r="G44" i="2"/>
  <c r="G43" i="2"/>
  <c r="G42" i="2"/>
  <c r="D141" i="6"/>
  <c r="D140" i="6"/>
  <c r="D139" i="6"/>
  <c r="D132" i="6"/>
  <c r="D131" i="6"/>
  <c r="D130" i="6"/>
  <c r="D129" i="6"/>
  <c r="D128" i="6"/>
  <c r="D127" i="6"/>
  <c r="D122" i="6"/>
  <c r="D121" i="6"/>
  <c r="D120" i="6"/>
  <c r="D119" i="6"/>
  <c r="D118" i="6"/>
  <c r="D117" i="6"/>
  <c r="D116" i="6"/>
  <c r="D115" i="6"/>
  <c r="D114" i="6"/>
  <c r="D113" i="6"/>
  <c r="D112" i="6"/>
  <c r="D111" i="6"/>
  <c r="D110" i="6"/>
  <c r="D109" i="6"/>
  <c r="D108" i="6"/>
  <c r="D107" i="6"/>
  <c r="D106" i="6"/>
  <c r="D105" i="6"/>
  <c r="D104" i="6"/>
  <c r="D103" i="6"/>
  <c r="D102" i="6"/>
  <c r="D101" i="6"/>
  <c r="D100" i="6"/>
  <c r="D99" i="6"/>
  <c r="D93" i="6"/>
  <c r="D92" i="6"/>
  <c r="D91" i="6"/>
  <c r="D85" i="6"/>
  <c r="D84" i="6"/>
  <c r="D83" i="6"/>
  <c r="D82" i="6"/>
  <c r="D81" i="6"/>
  <c r="D80" i="6"/>
  <c r="D79" i="6"/>
  <c r="D74" i="6"/>
  <c r="D73" i="6"/>
  <c r="D72" i="6"/>
  <c r="D71" i="6"/>
  <c r="D70" i="6"/>
  <c r="D69" i="6"/>
  <c r="D68" i="6"/>
  <c r="D67" i="6"/>
  <c r="D75" i="6"/>
  <c r="B104" i="7"/>
  <c r="C104" i="7" s="1"/>
  <c r="C596" i="7"/>
  <c r="C595" i="7"/>
  <c r="C594" i="7"/>
  <c r="B593" i="7"/>
  <c r="C593" i="7" s="1"/>
  <c r="B81" i="7"/>
  <c r="C81" i="7" s="1"/>
  <c r="B82" i="7"/>
  <c r="C82" i="7" s="1"/>
  <c r="B85" i="7"/>
  <c r="C85" i="7" s="1"/>
  <c r="B86" i="7"/>
  <c r="C86" i="7" s="1"/>
  <c r="B87" i="7"/>
  <c r="C87" i="7" s="1"/>
  <c r="B88" i="7"/>
  <c r="C88" i="7" s="1"/>
  <c r="B89" i="7"/>
  <c r="C89" i="7" s="1"/>
  <c r="B90" i="7"/>
  <c r="C90" i="7" s="1"/>
  <c r="B91" i="7"/>
  <c r="C91" i="7" s="1"/>
  <c r="B92" i="7"/>
  <c r="C92" i="7" s="1"/>
  <c r="B93" i="7"/>
  <c r="C93" i="7" s="1"/>
  <c r="B95" i="7"/>
  <c r="C95" i="7" s="1"/>
  <c r="B96" i="7"/>
  <c r="C96" i="7" s="1"/>
  <c r="B105" i="7"/>
  <c r="C105" i="7" s="1"/>
  <c r="B107" i="7"/>
  <c r="C107" i="7" s="1"/>
  <c r="C57" i="7"/>
  <c r="C31" i="7"/>
  <c r="C552" i="7"/>
  <c r="C551" i="7"/>
  <c r="B550" i="7"/>
  <c r="C550" i="7" s="1"/>
  <c r="C546" i="7"/>
  <c r="C545" i="7"/>
  <c r="B544" i="7"/>
  <c r="C544" i="7" s="1"/>
  <c r="C541" i="7"/>
  <c r="C540" i="7"/>
  <c r="B539" i="7"/>
  <c r="C539" i="7" s="1"/>
  <c r="C536" i="7"/>
  <c r="C535" i="7"/>
  <c r="B534" i="7"/>
  <c r="C534" i="7" s="1"/>
  <c r="C531" i="7"/>
  <c r="C530" i="7"/>
  <c r="B529" i="7"/>
  <c r="C529" i="7" s="1"/>
  <c r="C515" i="7"/>
  <c r="C514" i="7"/>
  <c r="B513" i="7"/>
  <c r="C513" i="7" s="1"/>
  <c r="B80" i="7"/>
  <c r="C80" i="7" s="1"/>
  <c r="B79" i="7"/>
  <c r="C79" i="7" s="1"/>
  <c r="B77" i="7"/>
  <c r="C77" i="7" s="1"/>
  <c r="C309" i="7"/>
  <c r="C308" i="7"/>
  <c r="C307" i="7"/>
  <c r="B306" i="7"/>
  <c r="C306" i="7" s="1"/>
  <c r="B40" i="7"/>
  <c r="C40" i="7" s="1"/>
  <c r="C269" i="7"/>
  <c r="C268" i="7"/>
  <c r="B267" i="7"/>
  <c r="C267" i="7" s="1"/>
  <c r="C259" i="7"/>
  <c r="C258" i="7"/>
  <c r="B257" i="7"/>
  <c r="C257" i="7" s="1"/>
  <c r="C435" i="7"/>
  <c r="B33" i="7"/>
  <c r="C33" i="7" s="1"/>
  <c r="B30" i="7"/>
  <c r="C30" i="7" s="1"/>
  <c r="C379" i="7"/>
  <c r="C378" i="7"/>
  <c r="C377" i="7"/>
  <c r="B376" i="7"/>
  <c r="C376" i="7" s="1"/>
  <c r="C373" i="7"/>
  <c r="C372" i="7"/>
  <c r="C371" i="7"/>
  <c r="B370" i="7"/>
  <c r="C370" i="7" s="1"/>
  <c r="C349" i="7"/>
  <c r="C348" i="7"/>
  <c r="C347" i="7"/>
  <c r="B346" i="7"/>
  <c r="C346" i="7" s="1"/>
  <c r="C343" i="7"/>
  <c r="C342" i="7"/>
  <c r="C341" i="7"/>
  <c r="B340" i="7"/>
  <c r="C340" i="7" s="1"/>
  <c r="B47" i="7"/>
  <c r="C47" i="7" s="1"/>
  <c r="B46" i="7"/>
  <c r="C46" i="7" s="1"/>
  <c r="B52" i="7"/>
  <c r="C52" i="7" s="1"/>
  <c r="B50" i="7"/>
  <c r="C50" i="7" s="1"/>
  <c r="B51" i="7"/>
  <c r="C51" i="7" s="1"/>
  <c r="B358" i="7"/>
  <c r="C358" i="7" s="1"/>
  <c r="C361" i="7"/>
  <c r="C360" i="7"/>
  <c r="C359" i="7"/>
  <c r="B49" i="7"/>
  <c r="C49" i="7" s="1"/>
  <c r="C603" i="7"/>
  <c r="C602" i="7"/>
  <c r="C601" i="7"/>
  <c r="C600" i="7"/>
  <c r="B599" i="7"/>
  <c r="C599" i="7" s="1"/>
  <c r="C588" i="7"/>
  <c r="C587" i="7"/>
  <c r="C586" i="7"/>
  <c r="B585" i="7"/>
  <c r="C585" i="7" s="1"/>
  <c r="C574" i="7"/>
  <c r="C573" i="7"/>
  <c r="C572" i="7"/>
  <c r="C571" i="7"/>
  <c r="B570" i="7"/>
  <c r="C570" i="7" s="1"/>
  <c r="B197" i="7"/>
  <c r="C197" i="7" s="1"/>
  <c r="E11" i="1"/>
  <c r="E9" i="1"/>
  <c r="E10" i="1"/>
  <c r="E8" i="1"/>
  <c r="D7" i="1"/>
  <c r="E6" i="1"/>
  <c r="E3" i="1"/>
  <c r="D12" i="1"/>
  <c r="E12" i="1" s="1"/>
  <c r="D11" i="1"/>
  <c r="D10" i="1"/>
  <c r="D9" i="1"/>
  <c r="D8" i="1"/>
  <c r="D5" i="1"/>
  <c r="E5" i="1" s="1"/>
  <c r="D4" i="1"/>
  <c r="E4" i="1" s="1"/>
  <c r="D3" i="1"/>
  <c r="C2" i="1"/>
  <c r="C13" i="1"/>
  <c r="E13" i="1" s="1"/>
  <c r="C1" i="1"/>
  <c r="E1" i="1" s="1"/>
  <c r="E41" i="4"/>
  <c r="E7" i="12"/>
  <c r="F5" i="11"/>
  <c r="D21" i="1"/>
  <c r="E21" i="1" s="1"/>
  <c r="B43" i="7"/>
  <c r="C43" i="7" s="1"/>
  <c r="B42" i="7"/>
  <c r="C42" i="7" s="1"/>
  <c r="C325" i="7"/>
  <c r="C324" i="7"/>
  <c r="B323" i="7"/>
  <c r="C323" i="7" s="1"/>
  <c r="C320" i="7"/>
  <c r="C319" i="7"/>
  <c r="B318" i="7"/>
  <c r="C318" i="7" s="1"/>
  <c r="C566" i="7"/>
  <c r="C565" i="7"/>
  <c r="B564" i="7"/>
  <c r="C564" i="7" s="1"/>
  <c r="B16" i="6"/>
  <c r="D16" i="6" s="1"/>
  <c r="D47" i="1"/>
  <c r="E47" i="1" s="1"/>
  <c r="D48" i="1"/>
  <c r="E48" i="1" s="1"/>
  <c r="E45" i="1"/>
  <c r="C46" i="1"/>
  <c r="E46" i="1" s="1"/>
  <c r="E9" i="12"/>
  <c r="E13" i="12"/>
  <c r="E14" i="12"/>
  <c r="C248" i="7"/>
  <c r="C247" i="7"/>
  <c r="C246" i="7"/>
  <c r="C245" i="7"/>
  <c r="B244" i="7"/>
  <c r="C244" i="7" s="1"/>
  <c r="C241" i="7"/>
  <c r="C240" i="7"/>
  <c r="C239" i="7"/>
  <c r="C238" i="7"/>
  <c r="B237" i="7"/>
  <c r="C237" i="7" s="1"/>
  <c r="C234" i="7"/>
  <c r="C233" i="7"/>
  <c r="C232" i="7"/>
  <c r="C231" i="7"/>
  <c r="B230" i="7"/>
  <c r="C230" i="7" s="1"/>
  <c r="C227" i="7"/>
  <c r="C226" i="7"/>
  <c r="C225" i="7"/>
  <c r="C224" i="7"/>
  <c r="B223" i="7"/>
  <c r="C223" i="7" s="1"/>
  <c r="C220" i="7"/>
  <c r="C219" i="7"/>
  <c r="C218" i="7"/>
  <c r="C217" i="7"/>
  <c r="B216" i="7"/>
  <c r="C216" i="7" s="1"/>
  <c r="C213" i="7"/>
  <c r="C212" i="7"/>
  <c r="C211" i="7"/>
  <c r="C210" i="7"/>
  <c r="B209" i="7"/>
  <c r="C209" i="7" s="1"/>
  <c r="B23" i="7"/>
  <c r="C23" i="7" s="1"/>
  <c r="B24" i="7"/>
  <c r="C24" i="7" s="1"/>
  <c r="B25" i="7"/>
  <c r="C25" i="7" s="1"/>
  <c r="B26" i="7"/>
  <c r="C26" i="7" s="1"/>
  <c r="B27" i="7"/>
  <c r="C27" i="7" s="1"/>
  <c r="B28" i="7"/>
  <c r="C28" i="7" s="1"/>
  <c r="D133" i="6"/>
  <c r="D126" i="6"/>
  <c r="D125" i="6"/>
  <c r="F12" i="13"/>
  <c r="F13" i="13"/>
  <c r="F14" i="13"/>
  <c r="F15" i="13"/>
  <c r="F16" i="13"/>
  <c r="F17" i="13"/>
  <c r="F18" i="13"/>
  <c r="F19" i="13"/>
  <c r="F20" i="13"/>
  <c r="F21" i="13"/>
  <c r="F22" i="13"/>
  <c r="F23" i="13"/>
  <c r="F24" i="13"/>
  <c r="F25" i="13"/>
  <c r="F9" i="13"/>
  <c r="F6" i="13"/>
  <c r="F6" i="15"/>
  <c r="F7" i="15"/>
  <c r="F8" i="15"/>
  <c r="F9" i="15"/>
  <c r="F10" i="15"/>
  <c r="F11" i="15"/>
  <c r="F12" i="15"/>
  <c r="F5" i="15"/>
  <c r="F4" i="15"/>
  <c r="F6" i="14"/>
  <c r="F7" i="14"/>
  <c r="F8" i="14"/>
  <c r="F9" i="14"/>
  <c r="F10" i="14"/>
  <c r="F11" i="14"/>
  <c r="F12" i="14"/>
  <c r="F5" i="14"/>
  <c r="F4" i="14"/>
  <c r="F12" i="3"/>
  <c r="E38" i="4"/>
  <c r="E39" i="4"/>
  <c r="F39" i="4" s="1"/>
  <c r="E37" i="4"/>
  <c r="G76" i="2"/>
  <c r="G37" i="2"/>
  <c r="F12" i="11"/>
  <c r="G12" i="11" s="1"/>
  <c r="F11" i="11"/>
  <c r="G11" i="11" s="1"/>
  <c r="G35" i="2"/>
  <c r="D30" i="6"/>
  <c r="B63" i="7"/>
  <c r="C63" i="7" s="1"/>
  <c r="B62" i="7"/>
  <c r="C62" i="7" s="1"/>
  <c r="D94" i="6"/>
  <c r="D90" i="6"/>
  <c r="D89" i="6"/>
  <c r="C434" i="7"/>
  <c r="C433" i="7"/>
  <c r="B432" i="7"/>
  <c r="C432" i="7" s="1"/>
  <c r="C429" i="7"/>
  <c r="C428" i="7"/>
  <c r="C427" i="7"/>
  <c r="B426" i="7"/>
  <c r="C426" i="7" s="1"/>
  <c r="F6" i="3"/>
  <c r="F8" i="8"/>
  <c r="F10" i="8"/>
  <c r="F11" i="8"/>
  <c r="G11" i="8" s="1"/>
  <c r="F12" i="8"/>
  <c r="G12" i="8" s="1"/>
  <c r="F13" i="8"/>
  <c r="G13" i="8" s="1"/>
  <c r="F14" i="8"/>
  <c r="F15" i="8"/>
  <c r="F9" i="8"/>
  <c r="E19" i="12"/>
  <c r="E16" i="12"/>
  <c r="E6" i="12"/>
  <c r="E10" i="12"/>
  <c r="E17" i="12"/>
  <c r="E18" i="12"/>
  <c r="E8" i="12"/>
  <c r="E15" i="12"/>
  <c r="E11" i="12"/>
  <c r="E12" i="12"/>
  <c r="E5" i="12"/>
  <c r="E3" i="12"/>
  <c r="F7" i="11"/>
  <c r="F8" i="11"/>
  <c r="G8" i="11" s="1"/>
  <c r="F9" i="11"/>
  <c r="F10" i="11"/>
  <c r="F13" i="11"/>
  <c r="F14" i="11"/>
  <c r="G14" i="11" s="1"/>
  <c r="F6" i="11"/>
  <c r="E22" i="5"/>
  <c r="E23" i="5"/>
  <c r="E24" i="5"/>
  <c r="E25" i="5"/>
  <c r="E26" i="5"/>
  <c r="E21" i="5"/>
  <c r="E6" i="5"/>
  <c r="E7" i="5"/>
  <c r="E8" i="5"/>
  <c r="E9" i="5"/>
  <c r="E10" i="5"/>
  <c r="E11" i="5"/>
  <c r="E12" i="5"/>
  <c r="E13" i="5"/>
  <c r="E14" i="5"/>
  <c r="E15" i="5"/>
  <c r="E16" i="5"/>
  <c r="E5" i="5"/>
  <c r="E48" i="4"/>
  <c r="E49" i="4"/>
  <c r="E50" i="4"/>
  <c r="E51" i="4"/>
  <c r="E47" i="4"/>
  <c r="E10" i="4"/>
  <c r="E11" i="4"/>
  <c r="E12" i="4"/>
  <c r="E13" i="4"/>
  <c r="E14" i="4"/>
  <c r="E15" i="4"/>
  <c r="E16" i="4"/>
  <c r="E17" i="4"/>
  <c r="E18" i="4"/>
  <c r="E19" i="4"/>
  <c r="E9" i="4"/>
  <c r="E26" i="4"/>
  <c r="E27" i="4"/>
  <c r="F27" i="4" s="1"/>
  <c r="E28" i="4"/>
  <c r="F28" i="4" s="1"/>
  <c r="E29" i="4"/>
  <c r="F29" i="4" s="1"/>
  <c r="E30" i="4"/>
  <c r="E31" i="4"/>
  <c r="F31" i="4" s="1"/>
  <c r="E32" i="4"/>
  <c r="F32" i="4" s="1"/>
  <c r="E33" i="4"/>
  <c r="F33" i="4" s="1"/>
  <c r="E34" i="4"/>
  <c r="F34" i="4" s="1"/>
  <c r="E35" i="4"/>
  <c r="F35" i="4" s="1"/>
  <c r="E36" i="4"/>
  <c r="F36" i="4" s="1"/>
  <c r="E40" i="4"/>
  <c r="F40" i="4" s="1"/>
  <c r="E42" i="4"/>
  <c r="E25" i="4"/>
  <c r="F25" i="4" s="1"/>
  <c r="E24" i="4"/>
  <c r="F24" i="4" s="1"/>
  <c r="F7" i="3"/>
  <c r="F8" i="3"/>
  <c r="F9" i="3"/>
  <c r="F10" i="3"/>
  <c r="F11" i="3"/>
  <c r="F13" i="3"/>
  <c r="F14" i="3"/>
  <c r="F15" i="3"/>
  <c r="F16" i="3"/>
  <c r="F17" i="3"/>
  <c r="F18" i="3"/>
  <c r="F19" i="3"/>
  <c r="F20" i="3"/>
  <c r="F21" i="3"/>
  <c r="F22" i="3"/>
  <c r="G11" i="2"/>
  <c r="G15" i="2"/>
  <c r="G19" i="2"/>
  <c r="G20" i="2"/>
  <c r="G26" i="2"/>
  <c r="G28" i="2"/>
  <c r="G36" i="2"/>
  <c r="G67" i="2"/>
  <c r="G68" i="2"/>
  <c r="G69" i="2"/>
  <c r="G75" i="2"/>
  <c r="G82" i="2"/>
  <c r="G83" i="2"/>
  <c r="G84" i="2"/>
  <c r="G85" i="2"/>
  <c r="D30" i="1"/>
  <c r="E30" i="1" s="1"/>
  <c r="C27" i="1"/>
  <c r="E27" i="1" s="1"/>
  <c r="D31" i="1"/>
  <c r="E31" i="1" s="1"/>
  <c r="D28" i="1"/>
  <c r="E28" i="1" s="1"/>
  <c r="D29" i="1"/>
  <c r="E29" i="1" s="1"/>
  <c r="E19" i="5"/>
  <c r="E2" i="5"/>
  <c r="E27" i="5"/>
  <c r="E17" i="5"/>
  <c r="E20" i="5"/>
  <c r="E4" i="5"/>
  <c r="D143" i="6"/>
  <c r="F4" i="11"/>
  <c r="F6" i="10"/>
  <c r="F5" i="8"/>
  <c r="F3" i="10"/>
  <c r="E46" i="4"/>
  <c r="E8" i="4"/>
  <c r="E23" i="4"/>
  <c r="F25" i="3"/>
  <c r="F5" i="3"/>
  <c r="F3" i="3"/>
  <c r="F8" i="10"/>
  <c r="F9" i="10"/>
  <c r="F10" i="10"/>
  <c r="F11" i="10"/>
  <c r="F7" i="10"/>
  <c r="F12" i="10"/>
  <c r="F5" i="10"/>
  <c r="C18" i="9"/>
  <c r="C2" i="9"/>
  <c r="C4" i="9"/>
  <c r="C5" i="9"/>
  <c r="C6" i="9"/>
  <c r="C8" i="9"/>
  <c r="C9" i="9"/>
  <c r="C10" i="9"/>
  <c r="C12" i="9"/>
  <c r="C13" i="9"/>
  <c r="C14" i="9"/>
  <c r="C16" i="9"/>
  <c r="C17" i="9"/>
  <c r="C19" i="9"/>
  <c r="C20" i="9"/>
  <c r="C1" i="9"/>
  <c r="F16" i="8"/>
  <c r="G15" i="8"/>
  <c r="G14" i="8"/>
  <c r="G10" i="8"/>
  <c r="G9" i="8"/>
  <c r="F7" i="8"/>
  <c r="F2" i="8"/>
  <c r="F1" i="8"/>
  <c r="D16" i="1"/>
  <c r="E16" i="1" s="1"/>
  <c r="D15" i="1"/>
  <c r="E15" i="1" s="1"/>
  <c r="F6" i="2"/>
  <c r="E52" i="4"/>
  <c r="F91" i="2"/>
  <c r="E1" i="4"/>
  <c r="F1" i="2"/>
  <c r="F8" i="2"/>
  <c r="F3" i="2"/>
  <c r="F2" i="2"/>
  <c r="E45" i="4"/>
  <c r="E7" i="4"/>
  <c r="E22" i="4"/>
  <c r="E20" i="4"/>
  <c r="E43" i="4"/>
  <c r="F43" i="4"/>
  <c r="E4" i="4"/>
  <c r="E5" i="4"/>
  <c r="E2" i="4"/>
  <c r="D3" i="6"/>
  <c r="D2" i="6"/>
  <c r="C1" i="7"/>
  <c r="C3" i="7"/>
  <c r="C108" i="7"/>
  <c r="C83" i="7"/>
  <c r="C6" i="7"/>
  <c r="C5" i="7"/>
  <c r="C29" i="7"/>
  <c r="C254" i="7"/>
  <c r="C253" i="7"/>
  <c r="C252" i="7"/>
  <c r="C671" i="7"/>
  <c r="C670" i="7"/>
  <c r="C669" i="7"/>
  <c r="C459" i="7"/>
  <c r="C458" i="7"/>
  <c r="C457" i="7"/>
  <c r="C447" i="7"/>
  <c r="C446" i="7"/>
  <c r="C445" i="7"/>
  <c r="C610" i="7"/>
  <c r="C609" i="7"/>
  <c r="C608" i="7"/>
  <c r="C391" i="7"/>
  <c r="C390" i="7"/>
  <c r="C389" i="7"/>
  <c r="C385" i="7"/>
  <c r="C384" i="7"/>
  <c r="C383" i="7"/>
  <c r="C355" i="7"/>
  <c r="C354" i="7"/>
  <c r="C353" i="7"/>
  <c r="C683" i="7"/>
  <c r="C682" i="7"/>
  <c r="C559" i="7"/>
  <c r="C558" i="7"/>
  <c r="C557" i="7"/>
  <c r="C556" i="7"/>
  <c r="C617" i="7"/>
  <c r="C616" i="7"/>
  <c r="C615" i="7"/>
  <c r="C614" i="7"/>
  <c r="C473" i="7"/>
  <c r="C472" i="7"/>
  <c r="C471" i="7"/>
  <c r="C470" i="7"/>
  <c r="C497" i="7"/>
  <c r="C496" i="7"/>
  <c r="C495" i="7"/>
  <c r="C494" i="7"/>
  <c r="C490" i="7"/>
  <c r="C489" i="7"/>
  <c r="C488" i="7"/>
  <c r="C487" i="7"/>
  <c r="C483" i="7"/>
  <c r="C482" i="7"/>
  <c r="C481" i="7"/>
  <c r="C480" i="7"/>
  <c r="C454" i="7"/>
  <c r="C453" i="7"/>
  <c r="C452" i="7"/>
  <c r="C451" i="7"/>
  <c r="C466" i="7"/>
  <c r="C465" i="7"/>
  <c r="C464" i="7"/>
  <c r="C463" i="7"/>
  <c r="C367" i="7"/>
  <c r="C366" i="7"/>
  <c r="C365" i="7"/>
  <c r="C303" i="7"/>
  <c r="C302" i="7"/>
  <c r="C301" i="7"/>
  <c r="C582" i="7"/>
  <c r="C581" i="7"/>
  <c r="C580" i="7"/>
  <c r="C579" i="7"/>
  <c r="B67" i="7"/>
  <c r="C67" i="7" s="1"/>
  <c r="C191" i="7"/>
  <c r="C185" i="7"/>
  <c r="C178" i="7"/>
  <c r="C172" i="7"/>
  <c r="C166" i="7"/>
  <c r="C160" i="7"/>
  <c r="C154" i="7"/>
  <c r="C148" i="7"/>
  <c r="C142" i="7"/>
  <c r="C136" i="7"/>
  <c r="C130" i="7"/>
  <c r="C124" i="7"/>
  <c r="C118" i="7"/>
  <c r="C296" i="7"/>
  <c r="C295" i="7"/>
  <c r="C294" i="7"/>
  <c r="C283" i="7"/>
  <c r="C282" i="7"/>
  <c r="C281" i="7"/>
  <c r="C280" i="7"/>
  <c r="C275" i="7"/>
  <c r="C274" i="7"/>
  <c r="C273" i="7"/>
  <c r="C510" i="7"/>
  <c r="C509" i="7"/>
  <c r="C508" i="7"/>
  <c r="C206" i="7"/>
  <c r="C205" i="7"/>
  <c r="C204" i="7"/>
  <c r="C200" i="7"/>
  <c r="C199" i="7"/>
  <c r="C198" i="7"/>
  <c r="C194" i="7"/>
  <c r="C193" i="7"/>
  <c r="C192" i="7"/>
  <c r="C188" i="7"/>
  <c r="C187" i="7"/>
  <c r="C186" i="7"/>
  <c r="C181" i="7"/>
  <c r="C180" i="7"/>
  <c r="C179" i="7"/>
  <c r="C175" i="7"/>
  <c r="C174" i="7"/>
  <c r="C173" i="7"/>
  <c r="C169" i="7"/>
  <c r="C168" i="7"/>
  <c r="C167" i="7"/>
  <c r="C163" i="7"/>
  <c r="C162" i="7"/>
  <c r="C161" i="7"/>
  <c r="C157" i="7"/>
  <c r="C156" i="7"/>
  <c r="C155" i="7"/>
  <c r="C151" i="7"/>
  <c r="C150" i="7"/>
  <c r="C149" i="7"/>
  <c r="C145" i="7"/>
  <c r="C144" i="7"/>
  <c r="C143" i="7"/>
  <c r="C139" i="7"/>
  <c r="C138" i="7"/>
  <c r="C137" i="7"/>
  <c r="C133" i="7"/>
  <c r="C132" i="7"/>
  <c r="C131" i="7"/>
  <c r="C127" i="7"/>
  <c r="C126" i="7"/>
  <c r="C125" i="7"/>
  <c r="C120" i="7"/>
  <c r="C121" i="7"/>
  <c r="C119" i="7"/>
  <c r="C114" i="7"/>
  <c r="C115" i="7"/>
  <c r="C113" i="7"/>
  <c r="C112" i="7"/>
  <c r="C8" i="7"/>
  <c r="B681" i="7"/>
  <c r="C681" i="7" s="1"/>
  <c r="B668" i="7"/>
  <c r="C668" i="7" s="1"/>
  <c r="B555" i="7"/>
  <c r="C555" i="7" s="1"/>
  <c r="B613" i="7"/>
  <c r="C613" i="7" s="1"/>
  <c r="B469" i="7"/>
  <c r="C469" i="7" s="1"/>
  <c r="B493" i="7"/>
  <c r="C493" i="7" s="1"/>
  <c r="B486" i="7"/>
  <c r="C486" i="7" s="1"/>
  <c r="B479" i="7"/>
  <c r="C479" i="7" s="1"/>
  <c r="B450" i="7"/>
  <c r="C450" i="7" s="1"/>
  <c r="B444" i="7"/>
  <c r="C444" i="7" s="1"/>
  <c r="B462" i="7"/>
  <c r="C462" i="7" s="1"/>
  <c r="B607" i="7"/>
  <c r="C607" i="7" s="1"/>
  <c r="B388" i="7"/>
  <c r="C388" i="7" s="1"/>
  <c r="B382" i="7"/>
  <c r="C382" i="7" s="1"/>
  <c r="B364" i="7"/>
  <c r="C364" i="7" s="1"/>
  <c r="B352" i="7"/>
  <c r="C352" i="7" s="1"/>
  <c r="B300" i="7"/>
  <c r="C300" i="7" s="1"/>
  <c r="B578" i="7"/>
  <c r="C578" i="7" s="1"/>
  <c r="B293" i="7"/>
  <c r="C293" i="7" s="1"/>
  <c r="B279" i="7"/>
  <c r="C279" i="7" s="1"/>
  <c r="B272" i="7"/>
  <c r="C272" i="7" s="1"/>
  <c r="B507" i="7"/>
  <c r="C507" i="7" s="1"/>
  <c r="B203" i="7"/>
  <c r="C203" i="7" s="1"/>
  <c r="C18" i="7"/>
  <c r="C19" i="7"/>
  <c r="C20" i="7"/>
  <c r="B21" i="7"/>
  <c r="C21" i="7" s="1"/>
  <c r="B22" i="7"/>
  <c r="C22" i="7" s="1"/>
  <c r="B76" i="7"/>
  <c r="C76" i="7" s="1"/>
  <c r="B34" i="7"/>
  <c r="C34" i="7" s="1"/>
  <c r="B35" i="7"/>
  <c r="C35" i="7" s="1"/>
  <c r="B37" i="7"/>
  <c r="C37" i="7" s="1"/>
  <c r="B39" i="7"/>
  <c r="C39" i="7" s="1"/>
  <c r="B45" i="7"/>
  <c r="C45" i="7" s="1"/>
  <c r="B48" i="7"/>
  <c r="C48" i="7" s="1"/>
  <c r="B53" i="7"/>
  <c r="C53" i="7" s="1"/>
  <c r="B54" i="7"/>
  <c r="C54" i="7" s="1"/>
  <c r="B69" i="7"/>
  <c r="C69" i="7" s="1"/>
  <c r="B65" i="7"/>
  <c r="C65" i="7" s="1"/>
  <c r="B66" i="7"/>
  <c r="C66" i="7" s="1"/>
  <c r="B71" i="7"/>
  <c r="C71" i="7" s="1"/>
  <c r="B72" i="7"/>
  <c r="C72" i="7" s="1"/>
  <c r="B74" i="7"/>
  <c r="C74" i="7" s="1"/>
  <c r="B70" i="7"/>
  <c r="C70" i="7" s="1"/>
  <c r="C7" i="7"/>
  <c r="D24" i="6"/>
  <c r="D23" i="6"/>
  <c r="D136" i="6"/>
  <c r="D97" i="6"/>
  <c r="D77" i="6"/>
  <c r="D65" i="6"/>
  <c r="D60" i="6"/>
  <c r="D46" i="6"/>
  <c r="D35" i="6"/>
  <c r="D19" i="6"/>
  <c r="B17" i="6"/>
  <c r="D17" i="6" s="1"/>
  <c r="B15" i="6"/>
  <c r="D15" i="6" s="1"/>
  <c r="B14" i="6"/>
  <c r="D14" i="6" s="1"/>
  <c r="B13" i="6"/>
  <c r="D13" i="6" s="1"/>
  <c r="B12" i="6"/>
  <c r="D12" i="6" s="1"/>
  <c r="B11" i="6"/>
  <c r="D11" i="6" s="1"/>
  <c r="B10" i="6"/>
  <c r="D10" i="6" s="1"/>
  <c r="B9" i="6"/>
  <c r="D9" i="6" s="1"/>
  <c r="B8" i="6"/>
  <c r="D8" i="6" s="1"/>
  <c r="D7" i="6"/>
  <c r="C11" i="7"/>
  <c r="C12" i="7"/>
  <c r="C13" i="7"/>
  <c r="C14" i="7"/>
  <c r="C15" i="7"/>
  <c r="C16" i="7"/>
  <c r="C17" i="7"/>
  <c r="C10" i="7"/>
  <c r="C9" i="7"/>
  <c r="D142" i="6"/>
  <c r="D137" i="6"/>
  <c r="D123" i="6"/>
  <c r="D98" i="6"/>
  <c r="D86" i="6"/>
  <c r="D78" i="6"/>
  <c r="D66" i="6"/>
  <c r="D31" i="6"/>
  <c r="D25" i="6"/>
  <c r="D26" i="6"/>
  <c r="D63" i="6"/>
  <c r="D62" i="6"/>
  <c r="D61" i="6"/>
  <c r="D56" i="6"/>
  <c r="D49" i="6"/>
  <c r="D50" i="6"/>
  <c r="D51" i="6"/>
  <c r="D52" i="6"/>
  <c r="D53" i="6"/>
  <c r="D54" i="6"/>
  <c r="D55" i="6"/>
  <c r="D48" i="6"/>
  <c r="D47" i="6"/>
  <c r="D42" i="6"/>
  <c r="D36" i="6"/>
  <c r="D38" i="6"/>
  <c r="D39" i="6"/>
  <c r="D40" i="6"/>
  <c r="D41" i="6"/>
  <c r="D37" i="6"/>
  <c r="D27" i="6"/>
  <c r="D28" i="6"/>
  <c r="D29" i="6"/>
  <c r="F26" i="4"/>
  <c r="F30" i="4"/>
  <c r="F42" i="4"/>
  <c r="C25" i="1"/>
  <c r="E25" i="1" s="1"/>
  <c r="C51" i="1"/>
  <c r="E51" i="1" s="1"/>
  <c r="D44" i="1"/>
  <c r="E44" i="1" s="1"/>
  <c r="D40" i="1"/>
  <c r="E40" i="1" s="1"/>
  <c r="D20" i="1"/>
  <c r="E20" i="1" s="1"/>
  <c r="C14" i="1"/>
  <c r="E14" i="1" s="1"/>
  <c r="E26" i="1"/>
  <c r="E23" i="1"/>
  <c r="E24" i="1"/>
  <c r="E19" i="1"/>
  <c r="E35" i="1"/>
  <c r="E37" i="1"/>
  <c r="E39" i="1"/>
  <c r="E41" i="1"/>
  <c r="E42" i="1"/>
  <c r="C43" i="1"/>
  <c r="E43" i="1" s="1"/>
  <c r="C38" i="1"/>
  <c r="E38" i="1" s="1"/>
  <c r="C36" i="1"/>
  <c r="E36" i="1" s="1"/>
  <c r="C18" i="1"/>
  <c r="E18" i="1" s="1"/>
  <c r="C34" i="1"/>
  <c r="E34" i="1" s="1"/>
  <c r="C17" i="1"/>
  <c r="E17" i="1" s="1"/>
  <c r="D22" i="1"/>
  <c r="E22" i="1" s="1"/>
  <c r="D32" i="1"/>
  <c r="E32" i="1" s="1"/>
  <c r="N87" i="1"/>
  <c r="N86" i="1"/>
  <c r="N85" i="1"/>
  <c r="N84" i="1"/>
  <c r="E7" i="1" l="1"/>
  <c r="E2" i="1"/>
</calcChain>
</file>

<file path=xl/sharedStrings.xml><?xml version="1.0" encoding="utf-8"?>
<sst xmlns="http://schemas.openxmlformats.org/spreadsheetml/2006/main" count="2010" uniqueCount="1032">
  <si>
    <t>Connection</t>
  </si>
  <si>
    <t>Named Credential</t>
  </si>
  <si>
    <t>Direction</t>
  </si>
  <si>
    <t>Mapping</t>
  </si>
  <si>
    <t>Fields Mapper</t>
  </si>
  <si>
    <t>Field Mapping</t>
  </si>
  <si>
    <t>Batch Execution</t>
  </si>
  <si>
    <t>Elements of a Formula</t>
  </si>
  <si>
    <t>Math Operators</t>
  </si>
  <si>
    <t>Logical Operators</t>
  </si>
  <si>
    <t>Text Operators</t>
  </si>
  <si>
    <t>Date and Datetime Functions</t>
  </si>
  <si>
    <t>Logicall Functions</t>
  </si>
  <si>
    <t>Text Functions</t>
  </si>
  <si>
    <t>Advanced Functions</t>
  </si>
  <si>
    <t>() (Open and Close Parenthesis)</t>
  </si>
  <si>
    <t>Custom Apex</t>
  </si>
  <si>
    <t>Post-Installation</t>
  </si>
  <si>
    <t>Name</t>
  </si>
  <si>
    <t>Required</t>
  </si>
  <si>
    <t>Description</t>
  </si>
  <si>
    <t>Y</t>
  </si>
  <si>
    <t>Action</t>
  </si>
  <si>
    <t>Seq No.</t>
  </si>
  <si>
    <t>Target Object Name</t>
  </si>
  <si>
    <t>Target Key Field</t>
  </si>
  <si>
    <t>Retrieve Limit</t>
  </si>
  <si>
    <t>Batchable?</t>
  </si>
  <si>
    <t>All or Nothing?</t>
  </si>
  <si>
    <t>Include Failed Data in Results?</t>
  </si>
  <si>
    <t>Use Default Assignment Rule?</t>
  </si>
  <si>
    <t>Bypass Duplicate Rule Alerts?</t>
  </si>
  <si>
    <t>Success Message</t>
  </si>
  <si>
    <t>Failure Message</t>
  </si>
  <si>
    <t>Source Connection Name</t>
  </si>
  <si>
    <t>Target Connection Name</t>
  </si>
  <si>
    <t>A formula field that shows the name of the target connection</t>
  </si>
  <si>
    <t>N</t>
  </si>
  <si>
    <t>The Action taken in the execution.</t>
  </si>
  <si>
    <t>Disable Feed Tracking (Integration Only)?</t>
  </si>
  <si>
    <t>Start Time</t>
  </si>
  <si>
    <t>End Time</t>
  </si>
  <si>
    <t>Completed?</t>
  </si>
  <si>
    <t>Indicates whether the Execution was completed or not.</t>
  </si>
  <si>
    <t>Stopped?</t>
  </si>
  <si>
    <t>Indicates whether the Execution was stopped or not.</t>
  </si>
  <si>
    <t>Succeeded?</t>
  </si>
  <si>
    <t>Indicates whether the Execution was successful or not.</t>
  </si>
  <si>
    <t>Total Retrieved</t>
  </si>
  <si>
    <t xml:space="preserve">The total records count retrieved from the source that are passed to the execution. </t>
  </si>
  <si>
    <t>Total Actioned</t>
  </si>
  <si>
    <t>Total Succeeded</t>
  </si>
  <si>
    <t>Total Failed</t>
  </si>
  <si>
    <t>Retrieve Query String</t>
  </si>
  <si>
    <t xml:space="preserve">The query string issued against the source. </t>
  </si>
  <si>
    <t>Action Details</t>
  </si>
  <si>
    <t>The details of the action, including the source Id to target Ids map for the Upsert part of action, and source Ids for the Insert part of action.</t>
  </si>
  <si>
    <t>Action Raw Responses</t>
  </si>
  <si>
    <t>The raw response from the target as a result of an either Insert, Update or both Actions. If the target is connected via integration, the raw result includes the status code and status additionally than when the target is the local org.</t>
  </si>
  <si>
    <t>Exceptions</t>
  </si>
  <si>
    <t>Results</t>
  </si>
  <si>
    <t>Details</t>
  </si>
  <si>
    <t>Execution Log</t>
  </si>
  <si>
    <t>Literal Value</t>
  </si>
  <si>
    <t>Field Reference</t>
  </si>
  <si>
    <t>Function</t>
  </si>
  <si>
    <t>Operator</t>
  </si>
  <si>
    <t>A system-defined formula that can require input from you and returns a value or values. For example, &lt;span class='formula'&gt;TODAY()&lt;/span&gt; does not require input but returns the current date. The &lt;span class='formula'&gt;TEXT(value)&lt;/span&gt; function requires your percent, number, or currency input and returns text.</t>
  </si>
  <si>
    <t>A symbol that specifies the type of calculation to perform or the order in which to do it. For example, the &lt;span class='formula'&gt;+&lt;/span&gt; symbol specifies two values should be added. The open and close parentheses specify which expressions you want evaluated first.</t>
  </si>
  <si>
    <t>&lt;p&gt;A text string or number you enter that is not calculated or changed. For example, if you have a value that’s always multiplied by 2% of an amount, your formula would contain the literal value of 2% of that amount: &lt;span class='formula'&gt;ROUND((Amount*0.02), 2)&lt;/span&gt;&lt;p&gt;This example contains every possible part of a formula:&lt;/p&gt;&lt;ul&gt;&lt;li&gt;A function called &lt;span class='formula'&gt;ROUND&lt;/span&gt; used to return a number rounded to a specified number of decimal places.&lt;/li&gt;&lt;li&gt;A field reference called &lt;span class='formula'&gt;Amount&lt;/span&gt;.&lt;/li&gt;&lt;li&gt;An operator, &lt;span class='formula'&gt;*&lt;/span&gt;, that tells the formula builder to multiply the contents of the Amount field by the literal value, &lt;span class='formula'&gt;0.02&lt;/span&gt;.&lt;/li&gt;&lt;li&gt;A literal number, &lt;span class='formula'&gt;0.02&lt;/span&gt;. Use the decimal value for all percents. To include actual text in your formula, enclose it in quotes.&lt;/li&gt;&lt;li&gt;The last number &lt;span class='formula'&gt;2&lt;/span&gt; in this formula is the input required for the &lt;span class='formula'&gt;ROUND&lt;/span&gt; function that determines the number of decimal places to return.&lt;/li&gt;&lt;/ul&gt;</t>
  </si>
  <si>
    <t>+ (Add)</t>
  </si>
  <si>
    <t>Calculates the sum of two values.</t>
  </si>
  <si>
    <t>- (Subtract)</t>
  </si>
  <si>
    <t>Calculates the difference of two values.</t>
  </si>
  <si>
    <t>* (Multiply)</t>
  </si>
  <si>
    <t>Multiplies its values.</t>
  </si>
  <si>
    <t>/ (Divide)</t>
  </si>
  <si>
    <t>Divides its values.</t>
  </si>
  <si>
    <t>() (Open Parenthesis and Close Parenthesis)</t>
  </si>
  <si>
    <t>Specifies that the expressions within the open parenthesis and close parenthesis are evaluated first. All other expressions are evaluated using standard operator precedence.</t>
  </si>
  <si>
    <t>== (Equal)</t>
  </si>
  <si>
    <t>Evaluates if two values are equivalent. The = and == operators are interchangeable.</t>
  </si>
  <si>
    <t>!= (Not Equal)</t>
  </si>
  <si>
    <t>Evaluates if two values aren’t equivalent.</t>
  </si>
  <si>
    <t>Evaluates if a value is less than the value that follows this symbol.</t>
  </si>
  <si>
    <t>Evaluates if a value is greater than the value that follows this symbol.</t>
  </si>
  <si>
    <t>Evaluates if a value is less than or equal to the value that follows this symbol.</t>
  </si>
  <si>
    <t>Evaluates if a value is greater than or equal to the value that follows this symbol.</t>
  </si>
  <si>
    <t>Evaluates if two values or expressions are both true. Use this operator as an alternative to the logical function AND.</t>
  </si>
  <si>
    <t>|| (OR)</t>
  </si>
  <si>
    <t>Evaluates if at least one of multiple values or expressions is true. Use this operator as an alternative to the logical function OR.</t>
  </si>
  <si>
    <t>&amp;amp;&amp;amp; (AND)</t>
  </si>
  <si>
    <t>&amp;gt;= (Greater Than or Equal)</t>
  </si>
  <si>
    <t>&amp;gt; (Greater Than)</t>
  </si>
  <si>
    <t>&amp;lt; (Less Than)</t>
  </si>
  <si>
    <t>&amp;lt;= (Less Than or Equal)</t>
  </si>
  <si>
    <t>Connects two or more strings.</t>
  </si>
  <si>
    <t>&amp;amp; (Concatenate)</t>
  </si>
  <si>
    <t>Element</t>
  </si>
  <si>
    <t>Date and Time Functions</t>
  </si>
  <si>
    <t>Returns the date that is the indicated number of months before or after a specified date. If the specified date is the last day of the month, the resulting date is the last day of the resulting month. Otherwise, the result has the same date component as the specified date.</t>
  </si>
  <si>
    <t xml:space="preserve">Returns the date that is the indicated number of days before or after a specified date. </t>
  </si>
  <si>
    <t>DATE</t>
  </si>
  <si>
    <t>Returns a date value for a date/time or text expression.</t>
  </si>
  <si>
    <t>DAYSBETWEEN</t>
  </si>
  <si>
    <t>Returns the date difference between the two days.</t>
  </si>
  <si>
    <t>NOW</t>
  </si>
  <si>
    <t>Returns a date/time representing the current moment.</t>
  </si>
  <si>
    <t>TODAY</t>
  </si>
  <si>
    <t>Returns the current date as a date data type.</t>
  </si>
  <si>
    <t>Logical Functions</t>
  </si>
  <si>
    <t>Determines if an expression has a value and returns a substitute expression if it doesn’t. If the expression has a value, returns the value of the expression.</t>
  </si>
  <si>
    <t>IF</t>
  </si>
  <si>
    <t>Determines if expressions are true or false. Returns a given value if true and another value if false.</t>
  </si>
  <si>
    <t>Determines if an expression has a value and returns TRUE if it does not. If it contains a value, this function returns FALSE.</t>
  </si>
  <si>
    <t>Determines if a text value is a number and returns TRUE if it is. Otherwise, it returns FALSE.</t>
  </si>
  <si>
    <t>NOT</t>
  </si>
  <si>
    <t>Returns FALSE for TRUE and TRUE for FALSE.</t>
  </si>
  <si>
    <t>Determines if text begins with specific characters and returns TRUE if it does. Returns FALSE if it doesn't.</t>
  </si>
  <si>
    <t>CONTAINS</t>
  </si>
  <si>
    <t>Compares two arguments of text and returns TRUE if the first argument contains the second argument. If not, returns FALSE.</t>
  </si>
  <si>
    <t>LEFT</t>
  </si>
  <si>
    <t>Returns the specified number of characters from the beginning of a text string.</t>
  </si>
  <si>
    <t>LEN</t>
  </si>
  <si>
    <t>Returns the number of characters in a specified text string.</t>
  </si>
  <si>
    <t>RIGHT</t>
  </si>
  <si>
    <t>Returns the specified number of characters from the end of a text string.</t>
  </si>
  <si>
    <t>Substitutes new text for old text in a text string.</t>
  </si>
  <si>
    <t xml:space="preserve">Converts a percent, number, date, date/time, or currency type field into text anywhere formulas are used, equals to String.valueOf in APEX. </t>
  </si>
  <si>
    <t>TRIM</t>
  </si>
  <si>
    <t>Removes the spaces and tabs from the beginning and end of a text string.</t>
  </si>
  <si>
    <t xml:space="preserve">Converts all letters in the specified text string to uppercase. Any characters that are not letters are unaffected by this function. </t>
  </si>
  <si>
    <t>SCRAMBLE</t>
  </si>
  <si>
    <t xml:space="preserve">Returns the field value on a random record within the retrieved source data. </t>
  </si>
  <si>
    <t>Masks the input value randomly based on the data types.</t>
  </si>
  <si>
    <t>VLOOKUP</t>
  </si>
  <si>
    <t>Returns a value by looking up a related value on a custom object similar to the &lt;span class='formula'&gt;VLOOKUP()&lt;/span&gt; Excel function.</t>
  </si>
  <si>
    <t>Math Functions</t>
  </si>
  <si>
    <t>A formula can contain references to the values of source fields, operators, functions, literal values, or other formulas. Use any or all of these elements to build a formula.</t>
  </si>
  <si>
    <t>&lt; (Less Than)</t>
  </si>
  <si>
    <t>&gt; (Greater Than)</t>
  </si>
  <si>
    <t>&lt;= (Less Than or Equal)</t>
  </si>
  <si>
    <t>&amp;&amp; (AND)</t>
  </si>
  <si>
    <t>&amp; (Concatenate)</t>
  </si>
  <si>
    <t>ROUND</t>
  </si>
  <si>
    <t>add</t>
  </si>
  <si>
    <t>multiply</t>
  </si>
  <si>
    <t>divide</t>
  </si>
  <si>
    <t>parenthesis</t>
  </si>
  <si>
    <t>equal</t>
  </si>
  <si>
    <t>not_equal</t>
  </si>
  <si>
    <t>less_than</t>
  </si>
  <si>
    <t>greater_than</t>
  </si>
  <si>
    <t>less_than_or_equal</t>
  </si>
  <si>
    <t>greater_than_or_equal</t>
  </si>
  <si>
    <t>and</t>
  </si>
  <si>
    <t>or</t>
  </si>
  <si>
    <t>concatenate</t>
  </si>
  <si>
    <t>Description:</t>
  </si>
  <si>
    <t>Use:</t>
  </si>
  <si>
    <t>Example:</t>
  </si>
  <si>
    <t>&lt;span class='formula'&gt;value1 + value2&lt;/span&gt; and replace each value with merge fields, expressions, or other numeric values.</t>
  </si>
  <si>
    <t>substract</t>
  </si>
  <si>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</si>
  <si>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</si>
  <si>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</si>
  <si>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class='formula'&gt;(Unit_Value__c - Old_Value__c) / New_Value__c&lt;/span&gt; </t>
    </r>
    <r>
      <rPr>
        <sz val="10"/>
        <color rgb="FF000000"/>
        <rFont val="Times New Roman"/>
        <family val="1"/>
      </rPr>
      <t>calculates the difference between the old value and new value divided by the new value.</t>
    </r>
  </si>
  <si>
    <r>
      <t>&lt;span class='formula'&gt;(expression1) expression2…&lt;/span&gt;</t>
    </r>
    <r>
      <rPr>
        <sz val="10"/>
        <color rgb="FF000000"/>
        <rFont val="Times New Roman"/>
        <family val="1"/>
      </rPr>
      <t> and replace each </t>
    </r>
    <r>
      <rPr>
        <i/>
        <sz val="10"/>
        <color rgb="FF000000"/>
        <rFont val="Times New Roman"/>
        <family val="1"/>
      </rPr>
      <t>expression</t>
    </r>
    <r>
      <rPr>
        <sz val="10"/>
        <color rgb="FF000000"/>
        <rFont val="Times New Roman"/>
        <family val="1"/>
      </rPr>
      <t> with merge fields, expressions, or other numeric values.</t>
    </r>
  </si>
  <si>
    <t xml:space="preserve">Evaluates if two values are equivalent. </t>
  </si>
  <si>
    <r>
      <t>&lt;span class='formula'&gt;expression1 == expression2&lt;/span&gt;</t>
    </r>
    <r>
      <rPr>
        <sz val="10"/>
        <color rgb="FF000000"/>
        <rFont val="Times New Roman"/>
        <family val="1"/>
      </rPr>
      <t>, and replace each </t>
    </r>
    <r>
      <rPr>
        <i/>
        <sz val="10"/>
        <color rgb="FF000000"/>
        <rFont val="Times New Roman"/>
        <family val="1"/>
      </rPr>
      <t>expression</t>
    </r>
    <r>
      <rPr>
        <sz val="10"/>
        <color rgb="FF000000"/>
        <rFont val="Times New Roman"/>
        <family val="1"/>
      </rPr>
      <t> with merge fields, expressions, or other values.</t>
    </r>
  </si>
  <si>
    <r>
      <t>&lt;span class='formula'&gt;expression1 != expression2&lt;/span&gt;</t>
    </r>
    <r>
      <rPr>
        <sz val="10"/>
        <color rgb="FF000000"/>
        <rFont val="Times New Roman"/>
        <family val="1"/>
      </rPr>
      <t>, and replace each &lt;span class='formula'&gt;</t>
    </r>
    <r>
      <rPr>
        <sz val="10"/>
        <color rgb="FF333333"/>
        <rFont val="Courier New"/>
        <family val="1"/>
      </rPr>
      <t>expression&lt;/span&gt;</t>
    </r>
    <r>
      <rPr>
        <sz val="10"/>
        <color rgb="FF000000"/>
        <rFont val="Times New Roman"/>
        <family val="1"/>
      </rPr>
      <t> with merge fields, expressions, or other values.</t>
    </r>
  </si>
  <si>
    <r>
      <t>&lt;span class='formula'&gt;IF(AnnualRevenue &lt; 1000000, 1, 2)&lt;/span&gt;</t>
    </r>
    <r>
      <rPr>
        <sz val="10"/>
        <color rgb="FF000000"/>
        <rFont val="Times New Roman"/>
        <family val="1"/>
      </rPr>
      <t> assigns the value 1 with revenues less than one million and the value 2 to revenues greater than one million.</t>
    </r>
  </si>
  <si>
    <r>
      <t>&lt;span class='formula'&gt;value1 &lt;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</si>
  <si>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class='formula'&gt;value1 &gt;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text, date, datetime values.</t>
    </r>
  </si>
  <si>
    <r>
      <t>&lt;span class='formula'&gt;IF(commission__c &gt; 1000000, "High Net Worth", "General")&lt;/span&gt;</t>
    </r>
    <r>
      <rPr>
        <sz val="10"/>
        <color rgb="FF000000"/>
        <rFont val="Times New Roman"/>
        <family val="1"/>
      </rPr>
      <t> assigns the High Net Worth value to a commission greater than one million. Note, this is a text formula field that uses a commission custom field.</t>
    </r>
  </si>
  <si>
    <r>
      <t>&lt;span class='formula'&gt;value1 &lt;=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</si>
  <si>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class='formula'&gt;IF(AnnualRevenue &lt;= 1000000, 1, 2)&lt;/span&gt;</t>
    </r>
    <r>
      <rPr>
        <sz val="10"/>
        <color rgb="FF000000"/>
        <rFont val="Times New Roman"/>
        <family val="1"/>
      </rPr>
      <t> assigns the value 1 with revenues less than or equal to one million and the value 2 with revenues greater than one million.</t>
    </r>
  </si>
  <si>
    <r>
      <t>&lt;span class='formula'&gt;IF(Commission__c &gt;= 1000000, "YES", "NO")&lt;/span&gt;</t>
    </r>
    <r>
      <rPr>
        <sz val="10"/>
        <color rgb="FF000000"/>
        <rFont val="Times New Roman"/>
        <family val="1"/>
      </rPr>
      <t> assigns the YES value with a commission greater than or equal to one million. Note, this is a text formula field that uses a custom currency field called Commission.</t>
    </r>
  </si>
  <si>
    <r>
      <t>&lt;span class='formula'&gt;value1 &gt;=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</si>
  <si>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t>
    </r>
    <r>
      <rPr>
        <i/>
        <sz val="10"/>
        <color rgb="FF333333"/>
        <rFont val="Courier New"/>
        <family val="1"/>
      </rPr>
      <t>logical1</t>
    </r>
    <r>
      <rPr>
        <sz val="10"/>
        <color rgb="FF333333"/>
        <rFont val="Courier New"/>
        <family val="1"/>
      </rPr>
      <t>) || (</t>
    </r>
    <r>
      <rPr>
        <i/>
        <sz val="10"/>
        <color rgb="FF333333"/>
        <rFont val="Courier New"/>
        <family val="1"/>
      </rPr>
      <t>logical2</t>
    </r>
    <r>
      <rPr>
        <sz val="10"/>
        <color rgb="FF333333"/>
        <rFont val="Courier New"/>
        <family val="1"/>
      </rPr>
      <t>)&lt;/span&gt;</t>
    </r>
    <r>
      <rPr>
        <sz val="10"/>
        <color rgb="FF000000"/>
        <rFont val="Times New Roman"/>
        <family val="1"/>
      </rPr>
      <t> and replace any number of logical references with the values or expressions you want evaluated.</t>
    </r>
  </si>
  <si>
    <t>Example</t>
  </si>
  <si>
    <t>Tips:</t>
  </si>
  <si>
    <t xml:space="preserve">Returns a date value from year, month, and day values you enter. </t>
  </si>
  <si>
    <r>
      <t>&lt;span class='formula'&gt;DATE</t>
    </r>
    <r>
      <rPr>
        <i/>
        <sz val="10"/>
        <color rgb="FF333333"/>
        <rFont val="Courier New"/>
        <family val="1"/>
      </rPr>
      <t>(year,month,day)&lt;/span&gt;</t>
    </r>
    <r>
      <rPr>
        <sz val="10"/>
        <color rgb="FF000000"/>
        <rFont val="Times New Roman"/>
        <family val="1"/>
      </rPr>
      <t> and use </t>
    </r>
    <r>
      <rPr>
        <i/>
        <sz val="10"/>
        <color rgb="FF000000"/>
        <rFont val="Times New Roman"/>
        <family val="1"/>
      </rPr>
      <t>year</t>
    </r>
    <r>
      <rPr>
        <sz val="10"/>
        <color rgb="FF000000"/>
        <rFont val="Times New Roman"/>
        <family val="1"/>
      </rPr>
      <t> with a four-digit year, </t>
    </r>
    <r>
      <rPr>
        <i/>
        <sz val="10"/>
        <color rgb="FF000000"/>
        <rFont val="Times New Roman"/>
        <family val="1"/>
      </rPr>
      <t>month</t>
    </r>
    <r>
      <rPr>
        <sz val="10"/>
        <color rgb="FF000000"/>
        <rFont val="Times New Roman"/>
        <family val="1"/>
      </rPr>
      <t> with a two-digit month, and </t>
    </r>
    <r>
      <rPr>
        <i/>
        <sz val="10"/>
        <color rgb="FF000000"/>
        <rFont val="Times New Roman"/>
        <family val="1"/>
      </rPr>
      <t>day</t>
    </r>
    <r>
      <rPr>
        <sz val="10"/>
        <color rgb="FF000000"/>
        <rFont val="Times New Roman"/>
        <family val="1"/>
      </rPr>
      <t> with a two-digit day.</t>
    </r>
  </si>
  <si>
    <r>
      <t>&lt;span class='formula'&gt;DATE(2005, 01, 02)&lt;/span&gt;</t>
    </r>
    <r>
      <rPr>
        <sz val="10"/>
        <color rgb="FF000000"/>
        <rFont val="Times New Roman"/>
        <family val="1"/>
      </rPr>
      <t> creates a date field of January 2, 2005.</t>
    </r>
  </si>
  <si>
    <t>&lt;/tbody&gt;&lt;/table&gt;&lt;/div&gt;</t>
  </si>
  <si>
    <r>
      <t>&lt;span class='formula'&gt;(</t>
    </r>
    <r>
      <rPr>
        <i/>
        <sz val="10"/>
        <color rgb="FF333333"/>
        <rFont val="Courier New"/>
        <family val="1"/>
      </rPr>
      <t>logical1</t>
    </r>
    <r>
      <rPr>
        <sz val="10"/>
        <color rgb="FF333333"/>
        <rFont val="Courier New"/>
        <family val="1"/>
      </rPr>
      <t>) &amp;&amp; (</t>
    </r>
    <r>
      <rPr>
        <i/>
        <sz val="10"/>
        <color rgb="FF333333"/>
        <rFont val="Courier New"/>
        <family val="1"/>
      </rPr>
      <t>logical2</t>
    </r>
    <r>
      <rPr>
        <sz val="10"/>
        <color rgb="FF333333"/>
        <rFont val="Courier New"/>
        <family val="1"/>
      </rPr>
      <t>)&lt;/span&gt;</t>
    </r>
    <r>
      <rPr>
        <sz val="10"/>
        <color rgb="FF000000"/>
        <rFont val="Times New Roman"/>
        <family val="1"/>
      </rPr>
      <t> and replace &lt;span class='formula'&gt;</t>
    </r>
    <r>
      <rPr>
        <i/>
        <sz val="10"/>
        <color rgb="FF000000"/>
        <rFont val="Times New Roman"/>
        <family val="1"/>
      </rPr>
      <t>logical1&lt;/span&gt;</t>
    </r>
    <r>
      <rPr>
        <sz val="10"/>
        <color rgb="FF000000"/>
        <rFont val="Times New Roman"/>
        <family val="1"/>
      </rPr>
      <t> and &lt;span class='formula'&gt;</t>
    </r>
    <r>
      <rPr>
        <i/>
        <sz val="10"/>
        <color rgb="FF000000"/>
        <rFont val="Times New Roman"/>
        <family val="1"/>
      </rPr>
      <t>logical2&lt;/span&gt;</t>
    </r>
    <r>
      <rPr>
        <sz val="10"/>
        <color rgb="FF000000"/>
        <rFont val="Times New Roman"/>
        <family val="1"/>
      </rPr>
      <t> with the values or expressions that you want evaluated.</t>
    </r>
  </si>
  <si>
    <r>
      <t>&lt;span class='formula'&gt;string1 &amp; string2&lt;/span&gt;</t>
    </r>
    <r>
      <rPr>
        <sz val="10"/>
        <color rgb="FF000000"/>
        <rFont val="Times New Roman"/>
        <family val="1"/>
      </rPr>
      <t> and replace each </t>
    </r>
    <r>
      <rPr>
        <i/>
        <sz val="10"/>
        <color rgb="FF000000"/>
        <rFont val="Times New Roman"/>
        <family val="1"/>
      </rPr>
      <t>string</t>
    </r>
    <r>
      <rPr>
        <sz val="10"/>
        <color rgb="FF000000"/>
        <rFont val="Times New Roman"/>
        <family val="1"/>
      </rPr>
      <t> with merge fields, expressions, or other values.</t>
    </r>
  </si>
  <si>
    <t>&lt;ul&gt;&lt;li&gt;If the field referenced in the function isn't a valid text or date/time field, the formula field throws an exception.&lt;/li&gt;&lt;li&gt;When entering a date, surround the date with quotes and use the following format: YYYY-MM-DD, that is, a four-digit year, two-digit month, and two-digit day.&lt;/li&gt;&lt;li&gt;If the expression doesn't match valid date ranges, such as the MM isn't between 01 and 12, an exception will be thrown.&lt;/li&gt;&lt;li&gt;Dates and times are always calculated using the user’s time zone.&lt;/li&gt;</t>
  </si>
  <si>
    <t xml:space="preserve">Returns a integer value that is the difference between two dates. </t>
  </si>
  <si>
    <r>
      <t>Description:</t>
    </r>
    <r>
      <rPr>
        <sz val="10"/>
        <color rgb="FF000000"/>
        <rFont val="Times New Roman"/>
        <family val="1"/>
      </rPr>
      <t>​​</t>
    </r>
  </si>
  <si>
    <t>Converts all letters in the specified text string to lowercase. Any characters that are not letters are unaffected by this function. Locale rules are applied if a locale is provided.</t>
  </si>
  <si>
    <r>
      <t>T</t>
    </r>
    <r>
      <rPr>
        <b/>
        <sz val="12"/>
        <rFont val="Times New Roman"/>
        <family val="1"/>
      </rPr>
      <t>ips</t>
    </r>
    <r>
      <rPr>
        <b/>
        <sz val="10"/>
        <rFont val="Times New Roman"/>
        <family val="1"/>
      </rPr>
      <t>:</t>
    </r>
  </si>
  <si>
    <t>&lt;span class='formula'&gt;</t>
  </si>
  <si>
    <r>
      <t>&lt;span class='formula'&gt;NOT(</t>
    </r>
    <r>
      <rPr>
        <i/>
        <sz val="10"/>
        <color rgb="FF333333"/>
        <rFont val="Courier New"/>
        <family val="1"/>
      </rPr>
      <t>logical</t>
    </r>
    <r>
      <rPr>
        <sz val="10"/>
        <color rgb="FF333333"/>
        <rFont val="Courier New"/>
        <family val="1"/>
      </rPr>
      <t>)&lt;/span&gt;</t>
    </r>
    <r>
      <rPr>
        <sz val="10"/>
        <color rgb="FF000000"/>
        <rFont val="Times New Roman"/>
        <family val="1"/>
      </rPr>
      <t> and replace &lt;span class='formula'&gt;</t>
    </r>
    <r>
      <rPr>
        <i/>
        <sz val="10"/>
        <color rgb="FF000000"/>
        <rFont val="Times New Roman"/>
        <family val="1"/>
      </rPr>
      <t>logical&lt;/span&gt;</t>
    </r>
    <r>
      <rPr>
        <sz val="10"/>
        <color rgb="FF000000"/>
        <rFont val="Times New Roman"/>
        <family val="1"/>
      </rPr>
      <t> with the expression that you want evaluated.</t>
    </r>
  </si>
  <si>
    <t>&lt;span class='formula'&gt;NOW()&lt;/span&gt;</t>
  </si>
  <si>
    <t>OR</t>
  </si>
  <si>
    <t>&lt;span class='formula'&gt;OR(logical1, logical2...)&lt;/span&gt; and replace any number of logical references with the expressions you want evaluated.</t>
  </si>
  <si>
    <t>Determines if expressions are true or false. Returns TRUE if any expression is true. Returns FALSE if all expressions are false. Use this function as an alternative to the operator &lt;span class='formula'&gt;|| (OR)&lt;/span&gt;.</t>
  </si>
  <si>
    <r>
      <t>&lt;span class='formula'&gt;TRIM(LEFT(LastName, 5))&amp;"-"&amp;TRIM(RIGHT(SSN__c, 4))&lt;/span&gt;</t>
    </r>
    <r>
      <rPr>
        <sz val="10"/>
        <color rgb="FF000000"/>
        <rFont val="Times New Roman"/>
        <family val="1"/>
      </rPr>
      <t> displays the first five characters of a name and the last four characters of a social security number separated by a dash. Note that this assumes you have a text custom field called </t>
    </r>
    <r>
      <rPr>
        <sz val="10"/>
        <color rgb="FF000000"/>
        <rFont val="Courier New"/>
        <family val="1"/>
      </rPr>
      <t>SSN</t>
    </r>
    <r>
      <rPr>
        <sz val="10"/>
        <color rgb="FF000000"/>
        <rFont val="Times New Roman"/>
        <family val="1"/>
      </rPr>
      <t>.</t>
    </r>
  </si>
  <si>
    <t>&lt;ul&gt;&lt;li&gt;Reference auto-number fields as text fields in formulas.&lt;/li&gt;&lt;li&gt;If the &lt;span class='formula'&gt;num_chars&lt;/span&gt; value is less than zero, DSP replaces the value with zero.&lt;/li&gt;&lt;/ul&gt;</t>
  </si>
  <si>
    <t>Returns a date value from year, month, and day values you enter.</t>
  </si>
  <si>
    <t>Returns the nearest number to a number you specify, constraining the new number by a specified number of digits.</t>
  </si>
  <si>
    <r>
      <t>&lt;span class='formula'&gt;ROUND(</t>
    </r>
    <r>
      <rPr>
        <i/>
        <sz val="10"/>
        <color rgb="FF333333"/>
        <rFont val="Courier New"/>
        <family val="1"/>
      </rPr>
      <t>number</t>
    </r>
    <r>
      <rPr>
        <sz val="10"/>
        <color rgb="FF333333"/>
        <rFont val="Courier New"/>
        <family val="1"/>
      </rPr>
      <t>, </t>
    </r>
    <r>
      <rPr>
        <i/>
        <sz val="10"/>
        <color rgb="FF333333"/>
        <rFont val="Courier New"/>
        <family val="1"/>
      </rPr>
      <t>num_digits</t>
    </r>
    <r>
      <rPr>
        <sz val="10"/>
        <color rgb="FF333333"/>
        <rFont val="Courier New"/>
        <family val="1"/>
      </rPr>
      <t>)&lt;/span&gt;</t>
    </r>
    <r>
      <rPr>
        <sz val="10"/>
        <color rgb="FF333333"/>
        <rFont val="Times New Roman"/>
        <family val="1"/>
      </rPr>
      <t> and replace </t>
    </r>
    <r>
      <rPr>
        <i/>
        <sz val="10"/>
        <color rgb="FF333333"/>
        <rFont val="Times New Roman"/>
        <family val="1"/>
      </rPr>
      <t>number</t>
    </r>
    <r>
      <rPr>
        <sz val="10"/>
        <color rgb="FF333333"/>
        <rFont val="Times New Roman"/>
        <family val="1"/>
      </rPr>
      <t> with the field or expression you want rounded; replace </t>
    </r>
    <r>
      <rPr>
        <i/>
        <sz val="10"/>
        <color rgb="FF333333"/>
        <rFont val="Times New Roman"/>
        <family val="1"/>
      </rPr>
      <t>num_digits</t>
    </r>
    <r>
      <rPr>
        <sz val="10"/>
        <color rgb="FF333333"/>
        <rFont val="Times New Roman"/>
        <family val="1"/>
      </rPr>
      <t> with the number of decimal places you want to consider when rounding.</t>
    </r>
  </si>
  <si>
    <t>&lt;div class='v-space'&gt;&lt;/div&gt;</t>
  </si>
  <si>
    <t>&lt;div class='v-space-s'&gt;&lt;/div&gt;</t>
  </si>
  <si>
    <r>
      <t>&lt;span class='formula'&gt;ROUND (1.5, 0)</t>
    </r>
    <r>
      <rPr>
        <sz val="10"/>
        <color rgb="FF333333"/>
        <rFont val="Times New Roman"/>
        <family val="1"/>
      </rPr>
      <t> = 2&lt;/span&gt;</t>
    </r>
    <r>
      <rPr>
        <sz val="10"/>
        <color rgb="FF333333"/>
        <rFont val="Courier New"/>
        <family val="1"/>
      </rPr>
      <t>&lt;div class='v-space-s'&gt;&lt;/div&gt;&lt;span class='formula'&gt;ROUND (1.2345, 0) = 1&lt;/span&gt;&lt;div class='v-space-s'&gt;&lt;/div&gt;&lt;span class='formula'&gt;ROUND (-1.5, 0) = -2&lt;/span&gt;&lt;div class='v-space-s'&gt;&lt;/div&gt;&lt;span class='formula'&gt;ROUND (225.49823, 2) = 225.50&lt;/span&gt;&lt;div class='v-space-s'&gt;&lt;/div&gt;&lt;b&gt;Simple Discounting&lt;/b&gt;&lt;span class='formula'&gt;ROUND(Amount-Amount* Discount_Percent__c,2)&lt;/span&gt;&lt;div class='v-space-s'&gt;&lt;/div&gt;Use this formula to calculate the discounted amount of an opportunity rounded off to two digits. This example is a number formula field on opportunities that uses a custom percent field called Discount Percent.</t>
    </r>
  </si>
  <si>
    <r>
      <t>&lt;ul&gt;&lt;li&gt;Enter zero for </t>
    </r>
    <r>
      <rPr>
        <i/>
        <sz val="10"/>
        <color rgb="FF333333"/>
        <rFont val="Times New Roman"/>
        <family val="1"/>
      </rPr>
      <t>num_digits</t>
    </r>
    <r>
      <rPr>
        <sz val="10"/>
        <color rgb="FF333333"/>
        <rFont val="Times New Roman"/>
        <family val="1"/>
      </rPr>
      <t> to round a number to the nearest integer.&lt;/li&gt;&lt;li&gt;DSP automatically rounds numbers based on the decimal places you specify. For example, a custom number field with two decimal places stores 1.50 when you enter 1.49999.&lt;/li&gt;&lt;li&gt;DSP uses the round half-up rounding algorithm. Half-way values are always rounded up. For example, 1.45 is rounded to 1.5. –1.45 is rounded to –1.5.&lt;/li&gt;&lt;li&gt;The decimal numbers displayed depend on the decimal places you selected when defining the field in the custom field wizard. The &lt;span class='formula'&gt;num_digits&lt;/span&gt; represents the number of digits considered when rounding.&lt;/li&gt;&lt;/ul&gt;</t>
    </r>
  </si>
  <si>
    <t>&lt;ul&gt;&lt;li&gt;Each term provided in quotes is case-sensitive.&lt;/li&gt;&lt;li&gt;If the &lt;span class='formula'&gt;old_text&lt;/span&gt; appears more than once, each occurrence is replaced with the &lt;span class='formula'&gt;new_text&lt;/span&gt; value provided, even when that results in duplicates.&lt;/li&gt;&lt;/ul&gt;</t>
  </si>
  <si>
    <t>&lt;ul&gt;&lt;li&gt;The returned text is not formatted with any currency, percent symbols, or commas.&lt;/li&gt;&lt;li&gt;Values are not sensitive to locale. For example, 24.42 EUR is converted into the number 24.42.&lt;/li&gt;&lt;li&gt;Percents are returned in the form of a decimal.&lt;/li&gt;&lt;li&gt;Dates are returned in the form of YYYY-MM-DD, that is, a four-digit year and two-digit month and day.&lt;/li&gt;&lt;li&gt;Date/time values are returned in the form of YYYY-MM-DD HH:MM:SSZ where YYYY is a four-digit year, MM is a two-digit month, DD is a two-digit day, HH is the two-digit hour, MM are the minutes, SS are the seconds, and Z represents the zero meridian indicating the time is returned in UTC time zone.&lt;/li&gt;&lt;/ul&gt;</t>
  </si>
  <si>
    <t>&lt;span class='formula'&gt;TODAY()&lt;/span&gt;</t>
  </si>
  <si>
    <r>
      <t>&lt;span class='formula'&gt;DAYSBETWEEN(TODAY(), Sample_date_c)&lt;/span&gt;</t>
    </r>
    <r>
      <rPr>
        <sz val="10"/>
        <color rgb="FF000000"/>
        <rFont val="Times New Roman"/>
        <family val="1"/>
      </rPr>
      <t> calculates how many days in the sample are left.</t>
    </r>
  </si>
  <si>
    <t>&lt;ul&gt;&lt;li&gt;Do not remove the parentheses.&lt;/li&gt;&lt;li&gt;Keep the parentheses empty. They do not need to contain a value.&lt;/li&gt;&lt;li&gt;Use a date field with a &lt;span class='formula'&gt;TODAY&lt;/span&gt; function instead of a date/time field. Last Activity Date is a date field whereas Created Date and Last Modified Date are date/time fields.&lt;/li&gt;&lt;li&gt;See NOW if you prefer to use a date/time field.&lt;/li&gt;&lt;li&gt;Dates and times are always calculated using the user’s time zone.&lt;/li&gt;&lt;/ul&gt;</t>
  </si>
  <si>
    <r>
      <t>&lt;span class='formula'&gt;TRIM(LEFT(LastName,5))&amp; "-" &amp; RIGHT(FirstName, 1)&lt;/span&gt;</t>
    </r>
    <r>
      <rPr>
        <sz val="10"/>
        <color rgb="FF000000"/>
        <rFont val="Times New Roman"/>
        <family val="1"/>
      </rPr>
      <t> returns a network ID for users that contains the first five characters of their last name and first character of their first name separated by a dash.</t>
    </r>
  </si>
  <si>
    <t>Converts all letters in the specified text string to uppercase. Any characters that are not letters are unaffected by this function. Locale rules are applied if a locale is provided.</t>
  </si>
  <si>
    <t>or_s</t>
  </si>
  <si>
    <t>and_s</t>
  </si>
  <si>
    <t>&gt;= (Greater Than or Equal)</t>
  </si>
  <si>
    <t>AND</t>
  </si>
  <si>
    <t>Determines if expressions are true or false. Returns TRUE if all expressions are true. Returns FALSE if any expression is false. Use this function as an alternative to the operator &lt;span class='formula'&gt;&amp;&amp; (AND)&lt;/span&gt;.</t>
  </si>
  <si>
    <t>&lt;span class='formula'&gt;AND(logical1, logical2...)&lt;/span&gt; and replace any number of logical references with the expressions you want evaluated.</t>
  </si>
  <si>
    <t>&lt;span class='formula'&gt;TRIM(LEFT(LastName, 5)) &amp; "-" &amp; TRIM(RIGHT(SSN__c, 4))&lt;/span&gt;&lt;div class='v-space-s'&gt;&lt;/div&gt;This formula displays the first five characters of a name and the last four characters of a social security number separated by a dash. Note that this example uses a text custom field called SSN.</t>
  </si>
  <si>
    <t>&lt;span class='formula'&gt;LEN(PartNumber__c)&lt;/span&gt;&lt;div class='v-space-s'&gt;&lt;/div&gt;This formula returns the number of characters in a Product Code field.</t>
  </si>
  <si>
    <t>&lt;span class='formula'&gt;"Expense-" &amp; Trip_Name__c &amp; "-" &amp; ExpenseNum__c&lt;/span&gt; &lt;div class='v-space-s'&gt;&lt;/div&gt;This formula displays the text Expense- followed by trip name and the expense number. This is a text formula field that uses an expense number custom field.</t>
  </si>
  <si>
    <t>&lt;span class='formula'&gt;IF((Color__c == "Red" || Size__c &lt; 5),"Beautifual", "Normal")&lt;/span&gt;&lt;div class='v-space-s'&gt;&lt;/div&gt;This formula returns the category of a particular type of stone. If the color of the stone is Red or the size is less than 5, it is a “Beautiful” stone.</t>
  </si>
  <si>
    <t>&lt;span class='formula'&gt;IF((Price&lt;100 &amp;&amp; Quantity&lt;5),"Small", null)&lt;/span&gt;&lt;div class='v-space-s'&gt;&lt;/div&gt;This formula displays Small if the price is less than 100 and quantity is less than five. Otherwise, this field is blank.</t>
  </si>
  <si>
    <r>
      <t>&lt;span class='formula'&gt;IF(Maint_Amount__c + Services_Amount__c != Amount,  "DISCOUNTED", "FULL PRICE")&lt;/span&gt;&lt;div class='v-space-s'&gt;&lt;/div&gt;</t>
    </r>
    <r>
      <rPr>
        <sz val="10"/>
        <color theme="1"/>
        <rFont val="Courier New"/>
        <family val="1"/>
      </rPr>
      <t>This formula displays DISCOUNTED on product if its maintenance amount and services amount don’t equal the product amount. Otherwise, displays FULL PRICE. Note that this example uses two custom currency fields for Maint Amount and Services Amount.</t>
    </r>
  </si>
  <si>
    <t>&lt;span class='formula'&gt;AnnualRevenue/ NumberOfEmployees&lt;/span&gt;&lt;div class='v-space-s'&gt;&lt;/div&gt;This formula calculates the revenue amount per employee using a currency field.</t>
  </si>
  <si>
    <t>&lt;span class='formula'&gt;Consulting_Days__c * 1200&lt;/span&gt;&lt;div class='v-space-s'&gt;&lt;/div&gt;This formula calculates the number of consulting days times 1200 given that this formula field is a currency data type and consulting charges a rate of $1200 per day. Consulting Days is a custom field.</t>
  </si>
  <si>
    <r>
      <t xml:space="preserve">&lt;span class='formula'&gt;Amount - Discount_Amount__c </t>
    </r>
    <r>
      <rPr>
        <sz val="10"/>
        <color rgb="FF000000"/>
        <rFont val="Courier New"/>
        <family val="1"/>
      </rPr>
      <t>– 200</t>
    </r>
    <r>
      <rPr>
        <sz val="10"/>
        <color rgb="FF333333"/>
        <rFont val="Courier New"/>
        <family val="1"/>
      </rPr>
      <t>&lt;/span&gt;&lt;div class='v-space-s'&gt;&lt;/div&gt;This formula calculates the difference of the product Amount less the Discount Amount. Discount Amount is a custom currency field.</t>
    </r>
  </si>
  <si>
    <t>&lt;span class='formula'&gt;Amount + Maint_Amount__c + Services_Amount__c + 10.0&lt;/span&gt;&lt;div class='v-space-s'&gt;&lt;/div&gt;This formula calculates the sum of the product Amount, maintenance amount, and services fees. Maint amount and Service Fees are custom currency fields.</t>
  </si>
  <si>
    <t>&lt;b&gt;Commission Amount&lt;/b&gt;&lt;div class='v-space-s'&gt;&lt;/div&gt;&lt;span class='formula'&gt;IF(Probability == 1, Amount*0.02, 0)&lt;/span&gt;&lt;div class='v-space-s'&gt;&lt;/div&gt;This formula calculates the 2% commission amount of an opportunity that has a probability of 100%. All other opportunities have a commission value of 0.</t>
  </si>
  <si>
    <r>
      <t>&lt;span class='formula'&gt;IF(CONTAINS(Product_Type__c, "part"), "Parts", "Service")&lt;/span&gt;&lt;div class='v-space-s'&gt;&lt;/div&gt;This formula checks the content of a custom text field named </t>
    </r>
    <r>
      <rPr>
        <sz val="10"/>
        <color rgb="FF000000"/>
        <rFont val="Courier New"/>
        <family val="1"/>
      </rPr>
      <t>Product_Type__c</t>
    </r>
    <r>
      <rPr>
        <sz val="10"/>
        <color rgb="FF000000"/>
        <rFont val="Times New Roman"/>
        <family val="1"/>
      </rPr>
      <t> and returns </t>
    </r>
    <r>
      <rPr>
        <sz val="10"/>
        <color rgb="FF000000"/>
        <rFont val="Courier New"/>
        <family val="1"/>
      </rPr>
      <t>Parts</t>
    </r>
    <r>
      <rPr>
        <sz val="10"/>
        <color rgb="FF000000"/>
        <rFont val="Times New Roman"/>
        <family val="1"/>
      </rPr>
      <t> for any product with the word “part” in it. Otherwise, it returns </t>
    </r>
    <r>
      <rPr>
        <sz val="10"/>
        <color rgb="FF000000"/>
        <rFont val="Courier New"/>
        <family val="1"/>
      </rPr>
      <t>Service</t>
    </r>
    <r>
      <rPr>
        <sz val="10"/>
        <color rgb="FF000000"/>
        <rFont val="Times New Roman"/>
        <family val="1"/>
      </rPr>
      <t>. Note that the values are case-sensitive, so if a Product_Type__c field contains the text “Part” or “PART,” this formula returns </t>
    </r>
    <r>
      <rPr>
        <sz val="10"/>
        <color rgb="FF000000"/>
        <rFont val="Courier New"/>
        <family val="1"/>
      </rPr>
      <t>Services</t>
    </r>
    <r>
      <rPr>
        <sz val="10"/>
        <color rgb="FF000000"/>
        <rFont val="Times New Roman"/>
        <family val="1"/>
      </rPr>
      <t>.</t>
    </r>
  </si>
  <si>
    <t>Fields</t>
  </si>
  <si>
    <t>Quick Actions</t>
  </si>
  <si>
    <t>View Source Data</t>
  </si>
  <si>
    <t>Auth. Options</t>
  </si>
  <si>
    <t>Api Name</t>
  </si>
  <si>
    <t>API Name</t>
  </si>
  <si>
    <t>Connection Name</t>
  </si>
  <si>
    <t>Is Current Org?</t>
  </si>
  <si>
    <t>Is Sandbox?</t>
  </si>
  <si>
    <t>Password + Security Token</t>
  </si>
  <si>
    <t>Username</t>
  </si>
  <si>
    <t>pushtopics__ApiName__c</t>
  </si>
  <si>
    <t>pushtopics__IsCurrentOrg__c</t>
  </si>
  <si>
    <t>pushtopics__IsSandbox__c</t>
  </si>
  <si>
    <t>pushtopics__NamedCredential__c</t>
  </si>
  <si>
    <t>pushtopics__SalesforcePassword__c</t>
  </si>
  <si>
    <t xml:space="preserve">A Connection(pushtopics__Connection__c) defines authorization settings that can be used to connect a Salesforce instance, which can be used either as a Source where the data is retrieved from, or as a Target where the data is synced to. </t>
  </si>
  <si>
    <t>The Name of a Connection.</t>
  </si>
  <si>
    <t>The API Name of a Connection. It is a unique and external Id field, by default hidden from the page layout  and always defaulted to the Name field value.</t>
  </si>
  <si>
    <t>Note:</t>
  </si>
  <si>
    <t>Option #1: Current Org</t>
  </si>
  <si>
    <t>Option #3: Named Credential</t>
  </si>
  <si>
    <t>Option #2: Username + Password</t>
  </si>
  <si>
    <t>The Salesforce Password + Security Token used in conjunction with the &lt;span class='formula'&gt;Username&lt;/span&gt; and &lt;span class='formula'&gt;Is Sandbox?&lt;/span&gt; to authorize a Salesforce org.</t>
  </si>
  <si>
    <t>Check &lt;span class='formula'&gt;Is Current Org?&lt;/span&gt; to indicate whether the current Connection is the current org or not. If checked, no other credential is needed, the data execution will be running in the context of the current running user using APEX instead of web services.</t>
  </si>
  <si>
    <t>There are 3 ways of authorizing a Salesforce org, choose one of the following three options to authorize your Connections.</t>
  </si>
  <si>
    <t>Type in your &lt;span class='formula'&gt;Username&lt;/span&gt; and &lt;span class='formula'&gt;Security Token + Password&lt;/span&gt;, and check &lt;span class='formula'&gt;Is Sandbox?&lt;/span&gt; if the Connection is a sandbox, and click Save. &lt;/p&gt;&lt;p&gt;On the saved record, click the &lt;span class='formula'&gt;Test Connection&lt;/span&gt; quick action to check if the credential is entered correctly. &lt;/p&gt; &lt;p&gt;&lt;div class='slds-box note-box_outer'&gt;&lt;div class='note-box'&gt;&lt;p class='title'&gt;Note:&lt;/p&gt;&lt;p&gt;&lt;span class='formula'&gt;Password + Security Token&lt;/span&gt; is an encrypted text field. Users with &lt;span class='formula'&gt;View Encrypted Data&lt;/span&gt; permission, and having the Object, record and field level access will be able to view value.&lt;/p&gt;&lt;/div&gt;&lt;/div&gt;</t>
  </si>
  <si>
    <t xml:space="preserve">&lt;b&gt;Remote Site Setting&lt;/b&gt; is a key security measure that prevents API call outs to unauthorized network addresses. A Remote Site Setting is required for the integration type of Connections. DSP automatically creates the remote site upon Connection creation or when a Connection is updated and the credential is changed, as long as the credential is valid, and the current user has the permission &lt;span class='formula'&gt;Customize Application&lt;/span&gt; or &lt;span class='formula'&gt;Modify All Data&lt;/span&gt;. If the current user does not have the permission to add a Remote Site Setting, check with your system administrator and add the Remote Site Setting accordingly. DSP never adds Remote Site Settings other than for the Connections defined by the users.&lt;/p&gt;&lt;p&gt;Upon save of a Connection record, DSP attempts to automatically create the &lt;b&gt;Remote Site Settings&lt;/b&gt;. There could be 3 Remote Site Settings created in the process if they were not already existing - &lt;span class='formula'&gt;https://login.salesforce.com&lt;/span&gt;, &lt;span class='formula'&gt;https://test.salesforce.com&lt;/span&gt; and the custom domain name of the authorized org. </t>
  </si>
  <si>
    <t>Using the Named Credential to authorize a Connection is one of the seurest means, because no packages or custom code can restore the crendentials defined in a Named Credential, which is protected by Salesforce paltform. Create your Named Credential in the setup section and add the developer name into the Connection record you are creating. DSP supports 2 types of Named Credentials - OAuth2.0 and Password Auth. The required settings for the Named Credential are as following:&lt;/p&gt;&lt;p&gt;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 Use &lt;span class='formula'&gt;https://login.salesforce.com&lt;/span&gt; for production and &lt;span class='formula'&gt;https://test.salesforce.com&lt;/span&gt; for sandbox as the URL when the protocol is &lt;span class='formula'&gt;Password Authentication&lt;/span&gt;.</t>
  </si>
  <si>
    <t>Developer Name</t>
  </si>
  <si>
    <t>Direction Name</t>
  </si>
  <si>
    <t>pushtopics__Description__c</t>
  </si>
  <si>
    <t>Source</t>
  </si>
  <si>
    <t>Target</t>
  </si>
  <si>
    <t>pushtopics__Source__c</t>
  </si>
  <si>
    <t>pushtopics__Target__c</t>
  </si>
  <si>
    <t>The Connection where the data will be synced to.</t>
  </si>
  <si>
    <t>The Connection where the data will be retrieved from.</t>
  </si>
  <si>
    <t>Batch Size</t>
  </si>
  <si>
    <t>pushtopics__Action__c</t>
  </si>
  <si>
    <t>pushtopics__BatchSize__c</t>
  </si>
  <si>
    <t>pushtopics__AllOrNothing__c</t>
  </si>
  <si>
    <t>pushtopics__Batchable__c</t>
  </si>
  <si>
    <t>pushtopics__BypassDuplicateRuleAlerts__c</t>
  </si>
  <si>
    <t>pushtopics__Direction__c</t>
  </si>
  <si>
    <t>pushtopics__DisableFeedTracking__c</t>
  </si>
  <si>
    <t>pushtopics__FailureMessage__c</t>
  </si>
  <si>
    <t>If defined, the message will be shown in the notification when the Execution fails. If undefined, a system default message will be displayed.</t>
  </si>
  <si>
    <t>pushtopics__IncludeFailedDataInResults__c</t>
  </si>
  <si>
    <t>pushtopics__RetrieveLimit__c</t>
  </si>
  <si>
    <t>If defined, it will be the maximum number of records that can be retrieved from the Source.</t>
  </si>
  <si>
    <t>pushtopics__RetrieveOrderBy__c</t>
  </si>
  <si>
    <t>Retrieve Order By</t>
  </si>
  <si>
    <t>The order in which the source data is retrieved.</t>
  </si>
  <si>
    <t>pushtopics__RetrieveParameters__c</t>
  </si>
  <si>
    <t>Retrieve Parameters</t>
  </si>
  <si>
    <t>pushtopics__RetrieveSize__c</t>
  </si>
  <si>
    <t>pushtopics__SeqNo__c</t>
  </si>
  <si>
    <t>pushtopics__SourceConnectionName__c</t>
  </si>
  <si>
    <t>Formula field that shows the name of the source connection</t>
  </si>
  <si>
    <t>pushtopics__SourceObjectName__c</t>
  </si>
  <si>
    <t>Source Object Name</t>
  </si>
  <si>
    <t>The Source Object's API name, where the source data will be retrieved from.</t>
  </si>
  <si>
    <t>pushtopics__SuccessMessage__c</t>
  </si>
  <si>
    <t>pushtopics__TargetConnectionName__c</t>
  </si>
  <si>
    <t>pushtopics__TargetKeyField__c</t>
  </si>
  <si>
    <t>pushtopics__TargetObjectName__c</t>
  </si>
  <si>
    <t>pushtopics__UseDefaultAssignmentRule__c</t>
  </si>
  <si>
    <t>pushtopics__Createable__c</t>
  </si>
  <si>
    <t>Createable</t>
  </si>
  <si>
    <t>pushtopics__ExternalIdField__c</t>
  </si>
  <si>
    <t>External Id Field</t>
  </si>
  <si>
    <t>pushtopics__ExternalIdFieldList__c</t>
  </si>
  <si>
    <t>External Id Field List</t>
  </si>
  <si>
    <t>Field Mapping API Name</t>
  </si>
  <si>
    <t>pushtopics__IsDefaultMappingField__c</t>
  </si>
  <si>
    <t>Is Default Mapping Field?</t>
  </si>
  <si>
    <t>pushtopics__Mapping__c</t>
  </si>
  <si>
    <t>pushtopics__Nillable__c</t>
  </si>
  <si>
    <t>Nillable</t>
  </si>
  <si>
    <t>pushtopics__ObjectMapping__c</t>
  </si>
  <si>
    <t>Object Mapping</t>
  </si>
  <si>
    <t>pushtopics__ReferenceTo__c</t>
  </si>
  <si>
    <t>Reference To</t>
  </si>
  <si>
    <t>pushtopics__Reference_To_Options__c</t>
  </si>
  <si>
    <t>Reference To Options</t>
  </si>
  <si>
    <t>pushtopics__RelationshipName__c</t>
  </si>
  <si>
    <t>Relationship Name</t>
  </si>
  <si>
    <t>pushtopics__ShowInDataViewer__c</t>
  </si>
  <si>
    <t>Show in Data Viewer</t>
  </si>
  <si>
    <t>Target Field Name</t>
  </si>
  <si>
    <t>pushtopics__Type__c</t>
  </si>
  <si>
    <t>Type</t>
  </si>
  <si>
    <t>pushtopics__Updateable__c</t>
  </si>
  <si>
    <t>Updateable</t>
  </si>
  <si>
    <t>Execution</t>
  </si>
  <si>
    <t>Calculate Field Values</t>
  </si>
  <si>
    <t>Execution Name</t>
  </si>
  <si>
    <t>Original Execution</t>
  </si>
  <si>
    <t>pushtopics__OriginalExecution__c</t>
  </si>
  <si>
    <t>Retrieve Size (Integration Only)</t>
  </si>
  <si>
    <t>pushtopics__EndTime__c</t>
  </si>
  <si>
    <t>pushtopics__StartTime__c</t>
  </si>
  <si>
    <t>pushtopics__Completed__c</t>
  </si>
  <si>
    <t>pushtopics__Stopped__c</t>
  </si>
  <si>
    <t>pushtopics__Succeeded__c</t>
  </si>
  <si>
    <t>pushtopics__TotalRetrieved__c</t>
  </si>
  <si>
    <t>Total Retrived Data in Action</t>
  </si>
  <si>
    <t>pushtopics__TotalRetrievedDataInAction__c</t>
  </si>
  <si>
    <t>pushtopics__TotalActioned__c</t>
  </si>
  <si>
    <t>pushtopics__TotalFailed__c</t>
  </si>
  <si>
    <t>pushtopics__Exceptions__c</t>
  </si>
  <si>
    <t>Retrieved Data/Ids</t>
  </si>
  <si>
    <t>pushtopics__RetrievedDataOrIds__c</t>
  </si>
  <si>
    <t>pushtopics__ActionDetails__c</t>
  </si>
  <si>
    <t>pushtopics__ActionRawResponses__c</t>
  </si>
  <si>
    <t>pushtopics__Results__c</t>
  </si>
  <si>
    <t>The retrieved source data or IDs in JSON format.</t>
  </si>
  <si>
    <t>Most of the fields on the page layout are read-only, however, a super user with “Modify All Data” access will be able to edit the fields anyway. Do NOT manually update the Exectuion record except for the "Stopped" field when there is a need to stop an uncompleted execution.</t>
  </si>
  <si>
    <t>The execeptions occurred at the Execution level. Note: In the batch mode, if there are unexpected exceptions which failed the batches without being able to create Batch Execution records, the exceptional message will be logged in this field.</t>
  </si>
  <si>
    <t>&lt;h2&gt;Fields&lt;/h2&gt;</t>
  </si>
  <si>
    <t>&lt;div class='v-space'&gt;&lt;/div&gt;&lt;div&gt;</t>
  </si>
  <si>
    <t>&lt;/tbody&gt;&lt;/table&gt;&lt;/div&gt;&lt;div class='v-space'&gt;&lt;/div&gt;</t>
  </si>
  <si>
    <t>If defined, the message will be shown in the notification when the Execution succeeds. If undefined, a system default message will be displayed.</t>
  </si>
  <si>
    <t>Description of the Direction.</t>
  </si>
  <si>
    <t>Name of the Direction.</t>
  </si>
  <si>
    <t xml:space="preserve"> API Name of the Direction. It is a unique and external Id field, by default hidden from the page layout  and always defaulted to the Name field value.</t>
  </si>
  <si>
    <t>Batch Execution Number</t>
  </si>
  <si>
    <t>Name of the Batch Execution, auto number.</t>
  </si>
  <si>
    <t>pushtopics__Execution__c</t>
  </si>
  <si>
    <t>Master-detail relationship to the Execution object.</t>
  </si>
  <si>
    <t>Original Batch Execution</t>
  </si>
  <si>
    <t>pushtopics__OriginalBatchExecution__c</t>
  </si>
  <si>
    <t>The  Batch Execution that this current Batch Excution was orginated from.</t>
  </si>
  <si>
    <t>Formula field, equals to the Action field  on the Execution.</t>
  </si>
  <si>
    <t>Indicates whether the Batch Execution was succeeded or not.</t>
  </si>
  <si>
    <t>Retrieved Count</t>
  </si>
  <si>
    <t>pushtopics__RetrievedCount__c</t>
  </si>
  <si>
    <t>The records count retrieved from the source for the current batch.</t>
  </si>
  <si>
    <t>Retrieved Data in Action Count</t>
  </si>
  <si>
    <t>pushtopics__RetrievedDataInActionCount__c</t>
  </si>
  <si>
    <t>Actioned Count</t>
  </si>
  <si>
    <t>pushtopics__ActionedCount__c</t>
  </si>
  <si>
    <t>Succeeded Count</t>
  </si>
  <si>
    <t>pushtopics__SucceededCount__c</t>
  </si>
  <si>
    <t>Failed Count</t>
  </si>
  <si>
    <t>pushtopics__FailedCount__c</t>
  </si>
  <si>
    <t>The time an Execution started</t>
  </si>
  <si>
    <t>The time an Execution ended</t>
  </si>
  <si>
    <t>The total count of records actioned against the target. For example, if there were 1000 inert and 500 update records retrieved from the source, and each update record had 2 matches in the target, this value would be 1000 + 500*2 = 2000, instead of 1500.</t>
  </si>
  <si>
    <t>The total count of records that were failed in the action against the target.</t>
  </si>
  <si>
    <t>The total count of retrieved records participated in the action. For example, if there were 2000 records retrieved, 500 of them were new, and the Action was "Insert" only, this value would be 500.</t>
  </si>
  <si>
    <t>The total count of records that were succeeded in the action against the target.</t>
  </si>
  <si>
    <t>pushtopics__RetrieveQueryString__c</t>
  </si>
  <si>
    <t xml:space="preserve">Exceptional message raised during the execution. </t>
  </si>
  <si>
    <r>
      <t>Reference the value of another custom or standard field using a merge field. The syntax for a merge field is &lt;span class='formula'&gt;</t>
    </r>
    <r>
      <rPr>
        <sz val="10"/>
        <color rgb="FF333333"/>
        <rFont val="Courier New"/>
        <family val="1"/>
      </rPr>
      <t>field_name&lt;/span&gt;</t>
    </r>
    <r>
      <rPr>
        <sz val="10"/>
        <color rgb="FF000000"/>
        <rFont val="Times New Roman"/>
        <family val="1"/>
      </rPr>
      <t> for a standard field or &lt;span class='formula'&gt;</t>
    </r>
    <r>
      <rPr>
        <sz val="10"/>
        <color rgb="FF333333"/>
        <rFont val="Courier New"/>
        <family val="1"/>
      </rPr>
      <t>field_name__c&lt;/span&gt;</t>
    </r>
    <r>
      <rPr>
        <sz val="10"/>
        <color rgb="FF000000"/>
        <rFont val="Times New Roman"/>
        <family val="1"/>
      </rPr>
      <t> for a custom field. The syntax for a merge field on a related object is &lt;span class='formula'&gt;</t>
    </r>
    <r>
      <rPr>
        <sz val="10"/>
        <color rgb="FF333333"/>
        <rFont val="Courier New"/>
        <family val="1"/>
      </rPr>
      <t>object_name__r.field_name&lt;/span&gt;</t>
    </r>
    <r>
      <rPr>
        <sz val="10"/>
        <color rgb="FF000000"/>
        <rFont val="Times New Roman"/>
        <family val="1"/>
      </rPr>
      <t>. &lt;div class='slds-box note-box_outer'&gt;&lt;div class='note-box'&gt;&lt;p class='title'&gt;Note:&lt;/p&gt;&lt;p&gt;The &lt;span class='formula'&gt;Field Reference&lt;/span&gt; is case sensitive.&lt;/p&gt;&lt;/div&gt;&lt;/div&gt;</t>
    </r>
  </si>
  <si>
    <t>Succeeded Executions</t>
  </si>
  <si>
    <t>Failed Executions</t>
  </si>
  <si>
    <t>pushtopics__FailedExecutions__c</t>
  </si>
  <si>
    <t>pushtopics__SucceededExecutions__c</t>
  </si>
  <si>
    <t>pushtopics__Username__c</t>
  </si>
  <si>
    <t>The unique API name of the Field Mapping record.</t>
  </si>
  <si>
    <t>Indicate whether this target field is a default mapping field.</t>
  </si>
  <si>
    <t>The transformation logic to generate the target field's value.</t>
  </si>
  <si>
    <t>Indicate whether this target field can be set to null.</t>
  </si>
  <si>
    <t>Master-Detail relationship with the Mapping object.</t>
  </si>
  <si>
    <t xml:space="preserve">When the target field is a reference type of field, either a lookup or master-detail, this field defines which object it references to. It is only required when the reference field is populated with the External IDs. </t>
  </si>
  <si>
    <t>The Object list if the target field is a reference type of field.</t>
  </si>
  <si>
    <t>Defines the External Id Field of the "Reference To" object.</t>
  </si>
  <si>
    <t>The available External Id Fields of the "Reference To" object.</t>
  </si>
  <si>
    <t>The relationship name if the target field is a reference type of field.</t>
  </si>
  <si>
    <t>Indicate whether the source fields in the "Mapping" field will be displayed in the "Source Data Viewer" component.</t>
  </si>
  <si>
    <t>The target field name.</t>
  </si>
  <si>
    <t>The type of the target field.</t>
  </si>
  <si>
    <t>Indicates whether this field is updateable.</t>
  </si>
  <si>
    <t>Indicates whether this field is insertable.</t>
  </si>
  <si>
    <t>RANDOMIZE</t>
  </si>
  <si>
    <r>
      <t>&lt;span class='formula'&gt;RANDOMIZE(text/number/date/boolean)&lt;/span&gt;</t>
    </r>
    <r>
      <rPr>
        <sz val="10"/>
        <color rgb="FF000000"/>
        <rFont val="Times New Roman"/>
        <family val="1"/>
      </rPr>
      <t> and replace </t>
    </r>
    <r>
      <rPr>
        <i/>
        <sz val="10"/>
        <color rgb="FF000000"/>
        <rFont val="Times New Roman"/>
        <family val="1"/>
      </rPr>
      <t>the value of the expression randomly.</t>
    </r>
  </si>
  <si>
    <r>
      <t xml:space="preserve">&lt;span class='formula'&gt;RANDOMIZE(Classified__c)&lt;/span&gt; </t>
    </r>
    <r>
      <rPr>
        <sz val="12"/>
        <color rgb="FF000000"/>
        <rFont val="Times New Roman"/>
        <family val="1"/>
      </rPr>
      <t>checks the Classified__c characters one by one and replace a number char with a random number char and an English char with a random English char. For example, if the value is “abcd1200”, the result could be “jadj8374”.</t>
    </r>
    <r>
      <rPr>
        <sz val="10"/>
        <color rgb="FF333333"/>
        <rFont val="Courier New"/>
        <family val="1"/>
      </rPr>
      <t>&lt;div class='v-space-s'&gt;&lt;/div&gt;&lt;span class='formula'&gt;RANDOMIZE(SSN__c)&lt;/span&gt; checks the SSN__c in characters one by one and replace a number character with a random number. For example, if the SSN__c is 873-98-0000, the result could be “292-77-7312”.&lt;div class='v-space-s'&gt;&lt;/div&gt;&lt;span class='formula'&gt;RANDOMIZE(Revenue)&lt;/span&gt; checks the Revenue value and replace a random numeric that is less than the Revenue.&lt;div class='v-space-s'&gt;&lt;/div&gt;&lt;span class='formula'&gt;RANDOMIZE(Birthdate)&lt;/span&gt; checks the Birthdate value and replace a random date that is less than 1000 days prior to the Birthdate. For example, if the Birthdate is 2001-02-01, the result could be 1999-03-25.&lt;div class='v-space-s'&gt;&lt;/div&gt;&lt;span class='formula'&gt;RANDOMIZE(Is_From_CA__c)&lt;/span&gt; generate a random Boolean value for the Is_From_CA__c.&lt;div class='v-space-s'&gt;&lt;/div&gt;</t>
    </r>
  </si>
  <si>
    <t>MAX</t>
  </si>
  <si>
    <t>Returns the highest number from a list of numbers.</t>
  </si>
  <si>
    <t>&lt;span class='formula'&gt;MAX(num1, num2,…)&lt;/span&gt; and replace number with the fields or expressions from which you want to retrieve the highest number.</t>
  </si>
  <si>
    <t>MIN</t>
  </si>
  <si>
    <t>Returns the lowest number from a list of numbers.</t>
  </si>
  <si>
    <t>&lt;b&gt;401K Matching&lt;/b&gt;&lt;div class='v-space'&gt;&lt;/div&gt;&lt;span class='formula'&gt;MIN(250, Contribution__c /2)&lt;/span&gt;&lt;div class='v-space'&gt;&lt;/div&gt; This example formula determines which amount to provide in employee 401K matching based on a matching program of half of the employee's contribution or $250, whichever is less. It assumes you have custom currency field for Contribution.</t>
  </si>
  <si>
    <t>&lt;b&gt;Service Charge&lt;/b&gt;&lt;div class='v-space'&gt;&lt;/div&gt;&lt;span class='formula'&gt;MAX(0.06 * Total_Cost__c, Min_Service_Charge__c)&lt;/span&gt;&lt;div class='v-space'&gt;&lt;/div&gt;In this example, the formula field calculates a service charge of 6% of the total cost or a minimum service charge, whichever is greater. Note that Min Service Charge is a custom currency field with a default value of $15. However, you could make it a formula field if your minimum service charge is always the same amount.</t>
  </si>
  <si>
    <t xml:space="preserve">Returns the date that is the indicated number of days before or after a specified date/datetime. </t>
  </si>
  <si>
    <t>Returns the date that is the indicated number of months before or after a specified date/datetime. If the specified date is the last day of the month, the resulting date is the last day of the resulting month. Otherwise, the result has the same date component as the specified date.</t>
  </si>
  <si>
    <t>Returns a TRUE response if all values are true; returns a FALSE response if one or more values are false.</t>
  </si>
  <si>
    <t>Determines if expressions are true or false. Returns TRUE if any expression is true. Returns FALSE if all expressions are false.</t>
  </si>
  <si>
    <t>Apex Class</t>
  </si>
  <si>
    <t>A custom Apex class name that implements the package Apex interface &lt;span class='formula'&gt;pushtopics.TargetValueMapper&lt;/span&gt; to handle complex transformation logic. The format to be defined in the mapping is  &lt;span class='formula'&gt;{!apexClassName}&lt;/span&gt;.</t>
  </si>
  <si>
    <t>Formula</t>
  </si>
  <si>
    <t>The count of retrieved records which were included in the action in the current batch. For example, if there were 200 records retrieved, of which 50 were new, and the Action was "Insert" only, this value would be 50.</t>
  </si>
  <si>
    <t>The count of records actioned against the target in the current batch. For example, if there were 100 insert and 50 update records retrieved from the source, and each update record had 2 matches in the target, this value would be 100 + 50*2 = 200, instead of 150.</t>
  </si>
  <si>
    <t>The count of records that succeeded in the action against the target.</t>
  </si>
  <si>
    <t>The count of records that failed in the action against the target.</t>
  </si>
  <si>
    <t>The raw response from the target as a result of an either Insert, Update or both Actions. If the target is connected via integration, the raw result also includes the status code and status, in addition to what is tracked when the target is the local org.</t>
  </si>
  <si>
    <t xml:space="preserve">Stores a comprehensive view of the results in JSON. Each entry in the JSON will have the source data Id and target data Id for an Update action, "Success" which indicates success or fail, and "Errors" with the error details. If "Include Failed Data in Results?" is checked on the Mapping, the failed target data will be included as well. Copy and paste the JSON body to any JSON formatter/prettifier to better view well-structured data. &lt;br/&gt;This field combines the necessary data points together to help with  troubleshooting. And it does not comprise the permissions on data for the authorized user. </t>
  </si>
  <si>
    <t>The details of the action, including the source Id to target Id's map for the Update part of action, and source Id's for the Insert part of action.</t>
  </si>
  <si>
    <t>Indicates whether the specified Connection is the current org or not. If checked, no other credential is needed, the data execution will run as the current user via APEX, instead of web services.</t>
  </si>
  <si>
    <t>Used in conjunction with the field &lt;span class='formula'&gt;Username&lt;/span&gt; and &lt;span class='formula'&gt;Password + Security Token&lt;/span&gt;, this indicates whether the specified Connection is a sandbox or not.</t>
  </si>
  <si>
    <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t>
  </si>
  <si>
    <t>The Username to use to connect to the specified org.</t>
  </si>
  <si>
    <t>&lt;span class='formula'&gt;MIN(num1, num2,…)&lt;/span&gt;  and replace number with the fields or expressions from which you want to retrieve the lowest number.</t>
  </si>
  <si>
    <t>Divides its values(If the numerator is NULL, it is treated as 0) .</t>
  </si>
  <si>
    <t>Calculates the sum of two numeric values(NULL values are treated as 0s).</t>
  </si>
  <si>
    <t>Calculates the difference of two values(NULL values are treated as 0s).</t>
  </si>
  <si>
    <t>Multiplies its values(NULL values are treated as 0s).</t>
  </si>
  <si>
    <t>APEX CLASS</t>
  </si>
  <si>
    <t>Notify Email Addresses</t>
  </si>
  <si>
    <t>Notify When Execution Completes?</t>
  </si>
  <si>
    <t>Comma separated email addresses to be notified when the execution is completed if the Notify When Execution Completes? is checked.</t>
  </si>
  <si>
    <t>pushtopics__NotifyEmailAddresses__c</t>
  </si>
  <si>
    <t>pushtopics__NotifyWhenExecutionCompletes__c</t>
  </si>
  <si>
    <t>&lt;tr&gt;&lt;td&gt;Notify Email Addresses&lt;/td&gt;&lt;td class='slds-truncate'&gt;pushtopics__NotifyEmailAddresses__c&lt;/td&gt;&lt;td&gt;N&lt;/td&gt;&lt;td&gt;Comma separated email addresses to be notified when the execution is completed if the Notify When Execution Completes? is checked.&lt;/td&gt;&lt;/tr&gt;</t>
  </si>
  <si>
    <t>&lt;tr&gt;&lt;td&gt;Notify When Execution Completes?&lt;/td&gt;&lt;td class='slds-truncate'&gt;pushtopics__NotifyWhenExecutionCompletes__c&lt;/td&gt;&lt;td&gt;N&lt;/td&gt;&lt;td&gt;If checked, system will send a notification email to the email addressed defined in the Notify Email Addresses field.&lt;/td&gt;&lt;/tr&gt;</t>
  </si>
  <si>
    <t>pushtopics__DayOfMonth__c</t>
  </si>
  <si>
    <t>Day of Month</t>
  </si>
  <si>
    <t>End Year</t>
  </si>
  <si>
    <t>pushtopics__EndYear__c</t>
  </si>
  <si>
    <t>Frequency</t>
  </si>
  <si>
    <t>pushtopics__Frequency__c</t>
  </si>
  <si>
    <t>Friday</t>
  </si>
  <si>
    <t>pushtopics__Friday__c</t>
  </si>
  <si>
    <t>Monday</t>
  </si>
  <si>
    <t>pushtopics__Monday__c</t>
  </si>
  <si>
    <t>Only Run In Months</t>
  </si>
  <si>
    <t>pushtopics__OnlyRunInMonths__c</t>
  </si>
  <si>
    <t>Preferred Start Time</t>
  </si>
  <si>
    <t>pushtopics__PreferredStartTime__c</t>
  </si>
  <si>
    <t>Run Every N Hours A Day</t>
  </si>
  <si>
    <t>pushtopics__RunEveryNHoursADay__c</t>
  </si>
  <si>
    <t>pushtopics__Saturday__c</t>
  </si>
  <si>
    <t>pushtopics__ScheduledDate__c</t>
  </si>
  <si>
    <t>pushtopics__Sunday__c</t>
  </si>
  <si>
    <t>pushtopics__Thursday__c</t>
  </si>
  <si>
    <t>pushtopics__Tuesday__c</t>
  </si>
  <si>
    <t>pushtopics__Wednesday__c</t>
  </si>
  <si>
    <t>Wednesday</t>
  </si>
  <si>
    <t>Tuesday</t>
  </si>
  <si>
    <t>Thursday</t>
  </si>
  <si>
    <t>Sunday</t>
  </si>
  <si>
    <t>Scheduled Date</t>
  </si>
  <si>
    <t>Schedule Name</t>
  </si>
  <si>
    <t>Saturday</t>
  </si>
  <si>
    <t>The Nth day of the month. Used when the Frequency is "Monthly".</t>
  </si>
  <si>
    <t>There are 4 options - One Day: only runs in a specific day defined in the Scheduled Date field; Daily: runs every day; Weekly: runs on specific week days on a weekly basis; Monthly: runs in a particular day on a monthly basis.</t>
  </si>
  <si>
    <t>Runs on Fridays if the Frequency is "Weekly".</t>
  </si>
  <si>
    <t>Runs on Mondy if the Frequency is "Weekly".</t>
  </si>
  <si>
    <t>Runs on Saturday if the Frequency is "Weekly".</t>
  </si>
  <si>
    <t>Runs on Sunday if the Frequency is "Weekly".</t>
  </si>
  <si>
    <t>Runs on Thursday if the Frequency is "Weekly".</t>
  </si>
  <si>
    <t>Runs on Tuesday if the Frequency is "Weekly".</t>
  </si>
  <si>
    <t>Runs on Wednesday if the Frequency is "Weekly".</t>
  </si>
  <si>
    <t>Defines the particular months when the schedule runs. If not selected, the schedule runs every month, except when the Frequency is set as "One Day".</t>
  </si>
  <si>
    <t>The preferred time when the schedule starts to run.</t>
  </si>
  <si>
    <t>The name of the schedule.</t>
  </si>
  <si>
    <t>The date scheduled to run whenthe Frequency is "One Day".</t>
  </si>
  <si>
    <t>Defines the gap of hours for the schedule to run from the the Preferred Start Time until midnight of the day.</t>
  </si>
  <si>
    <t>pushtopics__NextRunTime__c</t>
  </si>
  <si>
    <t>pushtopics__PreviousRunTime__c</t>
  </si>
  <si>
    <t>pushtopics__Schedule__c</t>
  </si>
  <si>
    <t>pushtopics__ScheduleStatus__c</t>
  </si>
  <si>
    <t>Next Run Time</t>
  </si>
  <si>
    <t>Previous Run Time</t>
  </si>
  <si>
    <t>Schedule</t>
  </si>
  <si>
    <t>Schedule Status</t>
  </si>
  <si>
    <t>Master-detail relationship to the Mapping object.</t>
  </si>
  <si>
    <t>Master-detail relationship to the Schedule object.</t>
  </si>
  <si>
    <t>Auto-number.</t>
  </si>
  <si>
    <t>Description of the Executable.</t>
  </si>
  <si>
    <t>Executable</t>
  </si>
  <si>
    <t>Executable API Name</t>
  </si>
  <si>
    <t>Executable Name</t>
  </si>
  <si>
    <t>The name of the Executable.</t>
  </si>
  <si>
    <t>The parameters used to retrieve the source data. There are 4 different types of parameters, which could be either a blank string, SOQL WHERE condition, a single Salesforce Id or a JSON array of Salesforce IDs of the Source Object.</t>
  </si>
  <si>
    <t xml:space="preserve">Execute - opens up status tracker modal, starts executing based on the configurations - settings on the Executable and the Field Mappings associated. The model keeps track of execution status on Retrieved Count, Actioned Count and Failed Count. If the mapping is running in the batch mode, each batch will have a corresponding Batch Execution log that has the batch level details (hyperlink). </t>
  </si>
  <si>
    <t>Skip Null Values?</t>
  </si>
  <si>
    <t>pushtopics__SkipNullValues__c</t>
  </si>
  <si>
    <t>pushtopics__SkipRecordUpdateIfNoChanges__c</t>
  </si>
  <si>
    <t>Skip Record Update If No Changes?</t>
  </si>
  <si>
    <t>If checked, during updating existing data, if a record has no change in the Target, it will be excluded in the update operation, so that the DMLs and the associated automation will not fire.</t>
  </si>
  <si>
    <t>pushtopics__StopExecutionWhenABatchFails__c</t>
  </si>
  <si>
    <t>Stop Execution When A Batch Fails?</t>
  </si>
  <si>
    <t>Default false. If checked, execution will be stopped if there is a batch failed.</t>
  </si>
  <si>
    <t>pushtopics__Length__c</t>
  </si>
  <si>
    <t>Length</t>
  </si>
  <si>
    <t>Max length of the target field.</t>
  </si>
  <si>
    <t>pushtopics__Executable__c</t>
  </si>
  <si>
    <t>Executable Schedule Number</t>
  </si>
  <si>
    <t>pushtopics__ExecutablePlusScheduleMustBeUnique__c</t>
  </si>
  <si>
    <t>Executable Plus Schedule Must Be Unique</t>
  </si>
  <si>
    <t>A helper field that makes sure a Schedule can only be assigned with the Executable  once.</t>
  </si>
  <si>
    <t>pushtopics__StopRemainingWhenAnExecutableFails__c</t>
  </si>
  <si>
    <t>Stop Remaining When An Executable Fails?</t>
  </si>
  <si>
    <t>AGG_AVG</t>
  </si>
  <si>
    <t>AGG_COUNT</t>
  </si>
  <si>
    <t>AGG_COUNT_DISTINCT</t>
  </si>
  <si>
    <t>AGG_MAX</t>
  </si>
  <si>
    <t>AGG_MIN</t>
  </si>
  <si>
    <t>AGG_SUM</t>
  </si>
  <si>
    <t>Aggregate Functions</t>
  </si>
  <si>
    <r>
      <t>&lt;span class='formula'&gt;AGG_AVG(aggregate_object_name, aggregate_field, group_field, group_values_field_on_source_object, [additional_criteria])</t>
    </r>
    <r>
      <rPr>
        <sz val="10"/>
        <color rgb="FF000000"/>
        <rFont val="Times New Roman"/>
        <family val="1"/>
      </rPr>
      <t xml:space="preserve"> &lt;/span&gt;</t>
    </r>
  </si>
  <si>
    <t>Assuming the Source Object Name on the Executable is set as "Account", &lt;span class='formula'&gt;AGG_AVG("Opportunity", "Amount", "AccountId", "Id", "StageName='Closed Win')&lt;/span&gt;caculates the average Amount of the Opportunities grouped by the AccountId field whose Stage is "Closed Win" and the group field AccountId falls into Id values of the Account data retrieved from the Source.&lt;div class='v-space-s'&gt;&lt;/div&gt;</t>
  </si>
  <si>
    <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t>
  </si>
  <si>
    <t xml:space="preserve">Returns the average value of a numeric field matching the query criteria(optional) on the aggregate object from the Source with the group field filtered by the values retrieved from the Source Object. </t>
  </si>
  <si>
    <t xml:space="preserve">Returns the number of rows matching the query criteria(optional) on the aggregate object from the Source with the group field filtered by the values retrieved from the Source Object. </t>
  </si>
  <si>
    <t xml:space="preserve">Returns the number of distinct non-null field values matching the query criteria(optional) on the aggregate object from the Source with the group field filtered by the values retrieved from the Source Object. </t>
  </si>
  <si>
    <t xml:space="preserve">Returns the maximum value of a field matching the query criteria(optional) on the aggregate object from the Source with the group field filtered by the values retrieved from the Source Object. </t>
  </si>
  <si>
    <t xml:space="preserve">Returns the minimum value of a field matching the query criteria(optional) on the aggregate object from the Source with the group field filtered by the values retrieved from the Source Object. </t>
  </si>
  <si>
    <t>Returns the average value of a numeric field matching the query criteria(optional) on the aggregate object.</t>
  </si>
  <si>
    <t>Returns the number of rows matching the query criteria(optional) on the aggregate object.</t>
  </si>
  <si>
    <t>Returns the number of distinct non-null field values matching the query criteria(optional) on the aggregate object.</t>
  </si>
  <si>
    <t>Returns the maximum value of a field matching the query criteria(optional) on the aggregate object.</t>
  </si>
  <si>
    <t>Returns the minimum value of a field matching the query criteria(optional) on the aggregate object.</t>
  </si>
  <si>
    <t>Returns the total sum of a numeric field matching the query criteria(optional) on the aggregate object.</t>
  </si>
  <si>
    <t>Master-detail relationship field with the Executable object.</t>
  </si>
  <si>
    <t>An Execution(pushtopics__Execution__c) carries over the settings from the Executable at the time when it was executed and tracks the status of the execution.</t>
  </si>
  <si>
    <t>Copied from the Executable  at the time it was executed.</t>
  </si>
  <si>
    <t>Copied from the Executable at the time it was executed.</t>
  </si>
  <si>
    <t>A lookup field references to the original Execution if it was re-executed either from the original Execution itself or a Batch Execution associated with the original Execution.</t>
  </si>
  <si>
    <t>The time when the Execution starts</t>
  </si>
  <si>
    <t>The time when the Execution ends</t>
  </si>
  <si>
    <t>Auto-generated, using a concatenation of the Name of the Executable and the timestamp when the Execution was created (in the current user’s time zone).</t>
  </si>
  <si>
    <t>Stores a comprehensive view of the results in JSON. If "Include Failed Data in Results?" is checked, the failed target data in action will be included. The maximum number of characters can be included is 131072, the characters beyond that number will be truncacted.</t>
  </si>
  <si>
    <t>Exceptions while executing.</t>
  </si>
  <si>
    <t>Executable Schedule</t>
  </si>
  <si>
    <t>Elements of Mapping</t>
  </si>
  <si>
    <t>If "Always" is selected, system will send a notification email to the email addressed defined in the &lt;b&gt;Notify Email Addresses&lt;/b&gt; field once the execution is completed; If "Only If Failed" is selected, the email will be sent only if the execution failed.</t>
  </si>
  <si>
    <t>Convert a String value to the Apex Blob type. It is equal to the Apex: &lt;span class='formula'&gt;Blob.valueOf()&lt;/span&gt;</t>
  </si>
  <si>
    <t>ESCAPE_HTML4</t>
  </si>
  <si>
    <t>Escapes the characters in a String using HTML 4.0 entities. It is equal to Apex String class's &lt;span class='formula'&gt;escapeHtml4()&lt;/span method.</t>
  </si>
  <si>
    <t>ESCAPE_XML</t>
  </si>
  <si>
    <t>Escapes the characters in a String using XML entities. It is equal to Apex String class's &lt;span class='formula'&gt;escapeXml()&lt;/span method.</t>
  </si>
  <si>
    <t>Determine Sequence</t>
  </si>
  <si>
    <t>pushtopics__DeleteExecutionLogsAfterCompletion__c</t>
  </si>
  <si>
    <t>Delete Execution Logs After Completion?</t>
  </si>
  <si>
    <t>Defines what succeeded logs need to be deleted after the execution is completed.</t>
  </si>
  <si>
    <t>Information &amp; Settings</t>
  </si>
  <si>
    <t>Summary</t>
  </si>
  <si>
    <t>Execution Log (When Batchable = FALSE)</t>
  </si>
  <si>
    <t>Architecture</t>
  </si>
  <si>
    <t>Data Model</t>
  </si>
  <si>
    <t>Process Flow</t>
  </si>
  <si>
    <t>Directional Data Processing</t>
  </si>
  <si>
    <t>Data Uploader</t>
  </si>
  <si>
    <t>Insert</t>
  </si>
  <si>
    <t>Update</t>
  </si>
  <si>
    <t>Delete</t>
  </si>
  <si>
    <t>Upsert</t>
  </si>
  <si>
    <t>],</t>
  </si>
  <si>
    <t>ADD_DAYS</t>
  </si>
  <si>
    <t>ADD_MONTHS</t>
  </si>
  <si>
    <r>
      <t>&lt;span class='formula'&gt;ADD_D</t>
    </r>
    <r>
      <rPr>
        <sz val="10"/>
        <color rgb="FF000000"/>
        <rFont val="Courier New"/>
        <family val="1"/>
      </rPr>
      <t>AY</t>
    </r>
    <r>
      <rPr>
        <sz val="10"/>
        <color rgb="FF333333"/>
        <rFont val="Courier New"/>
        <family val="1"/>
      </rPr>
      <t>S</t>
    </r>
    <r>
      <rPr>
        <sz val="10"/>
        <color rgb="FF000000"/>
        <rFont val="Times New Roman"/>
        <family val="1"/>
      </rPr>
      <t> (</t>
    </r>
    <r>
      <rPr>
        <i/>
        <sz val="10"/>
        <color rgb="FF000000"/>
        <rFont val="Times New Roman"/>
        <family val="1"/>
      </rPr>
      <t>date/datetime</t>
    </r>
    <r>
      <rPr>
        <i/>
        <sz val="12"/>
        <color rgb="FF000000"/>
        <rFont val="Times New Roman"/>
        <family val="1"/>
      </rPr>
      <t>,</t>
    </r>
    <r>
      <rPr>
        <sz val="10"/>
        <color rgb="FF000000"/>
        <rFont val="Times New Roman"/>
        <family val="1"/>
      </rPr>
      <t> </t>
    </r>
    <r>
      <rPr>
        <i/>
        <sz val="10"/>
        <color rgb="FF000000"/>
        <rFont val="Times New Roman"/>
        <family val="1"/>
      </rPr>
      <t>num</t>
    </r>
    <r>
      <rPr>
        <sz val="10"/>
        <color rgb="FF000000"/>
        <rFont val="Times New Roman"/>
        <family val="1"/>
      </rPr>
      <t>)&lt;/span&gt; and replace </t>
    </r>
    <r>
      <rPr>
        <i/>
        <sz val="10"/>
        <color rgb="FF000000"/>
        <rFont val="Times New Roman"/>
        <family val="1"/>
      </rPr>
      <t>date</t>
    </r>
    <r>
      <rPr>
        <sz val="10"/>
        <color rgb="FF000000"/>
        <rFont val="Times New Roman"/>
        <family val="1"/>
      </rPr>
      <t> with the start date and </t>
    </r>
    <r>
      <rPr>
        <i/>
        <sz val="10"/>
        <color rgb="FF000000"/>
        <rFont val="Times New Roman"/>
        <family val="1"/>
      </rPr>
      <t>num</t>
    </r>
    <r>
      <rPr>
        <sz val="10"/>
        <color rgb="FF000000"/>
        <rFont val="Times New Roman"/>
        <family val="1"/>
      </rPr>
      <t> with the number of days to be added.</t>
    </r>
  </si>
  <si>
    <t>&lt;span class='formula'&gt;IF(NOT(Status == "Open"), ClosedDate, ADD_DAYS(CreatedDate, 3))&lt;/span&gt;, checks to see if the Status is NOT Open and if so, return the ClosedDate, otherwise return the CreatedDate plus 3 days, as the Expected Close Date.</t>
  </si>
  <si>
    <t>&lt;span class='formula'&gt;IF(Status == "Open", ADD_DAYS(CreatedDate, 3)), ClosedDate)&lt;/span&gt;&lt;div class='v-space'&gt;&lt;/div&gt;This formula checks to see if the Status is open and if so, return CreatedDate plus 3 days, otherwise return the ClosedDate, as the Expected Close Date.</t>
  </si>
  <si>
    <t>&lt;ul&gt;&lt;li&gt;Do not remove the parentheses.&lt;/li&gt;&lt;li&gt;Keep the parentheses empty. They do not need to contain a value.&lt;/li&gt;&lt;li&gt;Use a date/time field in a NOW function instead of a date field. &lt;/li&gt;&lt;li&gt;Use TODAY if you prefer to use a date field.&lt;/li&gt;&lt;li&gt;Dates and times are always calculated using the user’s time zone.&lt;/li&gt;&lt;li&gt;Use ADD_DAYS to add days to a datetime field.&lt;/li&gt;&lt;/ul&gt;</t>
  </si>
  <si>
    <t>&lt;span class='formula'&gt;ADD_DAYS(StartDate, 5)&lt;/span&gt;&lt;div class='v-space-s'&gt;&lt;/div&gt;Adds 5 days to the start date. For example, if the start date is &lt;b&gt;September 20, 2017&lt;/b&gt;, the resulting date is &lt;b&gt;September 25, 2017&lt;/b&gt;.</t>
  </si>
  <si>
    <t>&lt;span class='formula'&gt;ADD_MONTHS (date/datetime, num) &lt;/span&gt;and replace &lt;span class='formula'&gt;date&lt;/span&gt; with the start date and &lt;span class='formula'&gt;num&lt;/span&gt; with the number of months to be added.</t>
  </si>
  <si>
    <t>&lt;span class='formula'&gt;ADD_MONTHS(StartDate, 5)&lt;/span&gt;&lt;div class='v-space-s'&gt;&lt;/div&gt;Adds 5 months to the start date. For example, if the start date is &lt;b&gt;September 20, 2017&lt;/b&gt;, the resulting date is &lt;b&gt;February 20, 2018&lt;/b&gt;, If the start date is &lt;b&gt;September 30, 2017&lt;/b&gt;, the resulting date is &lt;b&gt;February 28, 2018&lt;/b&gt;.</t>
  </si>
  <si>
    <t>TO_STRING</t>
  </si>
  <si>
    <t>&lt;span class='formula'&gt;TO_STRING(value)&lt;/span&gt; and replace &lt;span class='formula'&gt;value&lt;/span&gt; with the field or expression you want to convert to text format. Avoid using any special characters besides a decimal point (period) or minus sign (dash) in this function.</t>
  </si>
  <si>
    <t>&lt;b&gt;Expected Revenue in Text&lt;/b&gt;&lt;div class='v-space-s'&gt;&lt;/div&gt;&lt;span class='formula'&gt;TO_STRING(ExpectedRevenue)&lt;/span&gt; returns the expected revenue amount of an opportunity in text format without a dollar sign. For example, if the Expected Revenue of a campaign is "$200,000," this formula calculates  “200000.”</t>
  </si>
  <si>
    <t>TO_BLOB</t>
  </si>
  <si>
    <t>TO_BOOLEAN</t>
  </si>
  <si>
    <t>Converts a percent, number, date, date/time, or currency type of value into text anywhere formulas are used. Also, converts picklist values to text in approval rules, approval step rules, workflow rules, escalation rules, assignment rules, auto-response rules, validation rules, formula fields, field updates, and custom buttons and links.</t>
  </si>
  <si>
    <t xml:space="preserve">Converts a string value into boolean anywhere formulas are used. </t>
  </si>
  <si>
    <t>&lt;span class='formula'&gt;TO_BOOLEAN(string)&lt;/span&gt; and replace &lt;span class='formula'&gt;string&lt;/span&gt; with the field or expression you want to convert to boolean format.</t>
  </si>
  <si>
    <t>&lt;b&gt;Expected Boolean&lt;/b&gt;&lt;div class='v-space-s'&gt;&lt;/div&gt;&lt;span class='formula'&gt;TO_BOOLEAN("true")&lt;/span&gt; returns the expected a boolean value TRUE where the input type is a string.</t>
  </si>
  <si>
    <t>TO_DATE</t>
  </si>
  <si>
    <t>&lt;b&gt;Closed Date&lt;/b&gt;&lt;div class='v-space-s'&gt;&lt;/div&gt;&lt;span class='formula'&gt;TO_DATE(ClosedDate)&lt;/span&gt; displays a date field based on the value of the Date/Time Closed field.&lt;div class='v-space'&gt;&lt;/div&gt;&lt;b&gt;Date Value&lt;/b&gt;&lt;div class='v-space-s'&gt;&lt;/div&gt;&lt;span class='formula'&gt;TO_DATE("2005-11-15")&lt;/span&gt; returns November 15, 2005 as a date value.</t>
  </si>
  <si>
    <t>&lt;span class='formula'&gt;TO_DATE(string/datetime)&lt;/span&gt; and replace expression with a date/time or string value, merge field, or expression.</t>
  </si>
  <si>
    <t>&lt;span class='formula'&gt;TO_BLOB(string)&lt;/span&gt;</t>
  </si>
  <si>
    <t>TO_DATETIME</t>
  </si>
  <si>
    <t>Returns a datetime value for a text expression.</t>
  </si>
  <si>
    <t>&lt;span class='formula'&gt;TO_DATETIME(string)&lt;/span&gt; and replace expression with a string value, merge field, or expression.</t>
  </si>
  <si>
    <t>&lt;div class='v-space-s'&gt;&lt;/div&gt;&lt;span class='formula'&gt;TO_DATETIME("yyyy-MM-ddTHH:mm:ss.SSSZ")&lt;/span&gt; converts a string value in the format to a Datetime type.An input value example: "2002-10-09T19:00:00Z"</t>
  </si>
  <si>
    <t>BLANK_VALUE</t>
  </si>
  <si>
    <t>&lt;span class='formula'&gt;BLANK_VALUE(expression, substitute_expression)&lt;/span&gt; and replace expression with the expression you want evaluated; replace substitute_expression with the value you want to replace any blank values.</t>
  </si>
  <si>
    <t>&lt;b&gt;Example 1&lt;/b&gt;&lt;div class='v-space-s'&gt;&lt;/div&gt;&lt;span class='formula'&gt;BLANK_VALUE(Department, “Undesignated”)&lt;/span&gt;&lt;div class='v-space-s'&gt;&lt;/div&gt;This formula returns the value of the Department field if the Department field contains a value. If the Department field is empty, this formula returns the word Undesignated.&lt;div class='v-space'&gt;&lt;/div&gt;&lt;b&gt;Example 2&lt;/b&gt;&lt;div class='v-space-s'&gt;&lt;/div&gt;&lt;span class='formula'&gt;BLANK_VALUE(Payment_Due_Date__c, StartDate)&lt;/span&gt;&lt;div class='v-space-s'&gt;&lt;/div&gt;This formula returns the contract start date whenever Payment Due Date is blank. Payment Due Date is a custom date field.</t>
  </si>
  <si>
    <t>TO_INTEGER</t>
  </si>
  <si>
    <t>&lt;ul&gt;&lt;li&gt;If the input is a string value, the string value must represent an integer.&lt;/li&gt;&lt;li&gt;If the input is a decimal, double, float or integer, the result will be the integer part of the input value.&lt;/li&gt;&lt;/ul&gt;</t>
  </si>
  <si>
    <t>Converts a text string to a integer number.</t>
  </si>
  <si>
    <t>&lt;div class='v-space-s'&gt;&lt;/div&gt;&lt;span class='formula'&gt;TO_INTEGER("25")&lt;/span&gt; converts the string value to the integer type.</t>
  </si>
  <si>
    <t>Converts a text string to a decimal number.</t>
  </si>
  <si>
    <t>IS_NUMBER</t>
  </si>
  <si>
    <t>&lt;span class='formula'&gt;OR(LEN(Bank_Account_Number__c) &lt;&gt; 10, NOT(IS_NUMBER(Bank_Account_Number__c)))&lt;/span&gt;</t>
  </si>
  <si>
    <t>IS_BLANK</t>
  </si>
  <si>
    <t>&lt;span class='formula'&gt;IS_BLANK(expression)&lt;/span&gt; and replace expression with the expression you want evaluated.</t>
  </si>
  <si>
    <t>&lt;span class='formula'&gt;IF(IS_BLANK(Maint_Amount__c), 0, 1)&lt;/span&gt;</t>
  </si>
  <si>
    <t>IS_FIRST_IN_BATCH</t>
  </si>
  <si>
    <t>&lt;span class='formula'&gt;IS_FIRST_IN_BATCH(field_name)&lt;/span&gt; and replace &lt;span class='formula'&gt;field_name&lt;/span&gt; with the field name of the source object.</t>
  </si>
  <si>
    <t>&lt;span class='formula'&gt;IS_FIRST_IN_BATCH("Name") returns true if the current source record's Name first appears in the batch.&lt;/span&gt;</t>
  </si>
  <si>
    <t>LAST_INDEX_OF</t>
  </si>
  <si>
    <t>LAST_INDEX_OF_IGNORE_CASE</t>
  </si>
  <si>
    <t>TO_LOWER_CASE</t>
  </si>
  <si>
    <r>
      <t>&lt;b&gt;MYCOMPANY.COM&lt;/b&gt;&lt;div class='v-space-s'&gt;&lt;/div&gt;&lt;span class='formula'&gt;TO_LOWER_CASE("MYCOMPANY.COM")&lt;/span&gt;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class='formula'&gt;TO_LOWER_CASE</t>
    </r>
    <r>
      <rPr>
        <sz val="10"/>
        <color rgb="FF333333"/>
        <rFont val="Courier New"/>
        <family val="1"/>
      </rPr>
      <t>()&lt;/span&gt;</t>
    </r>
    <r>
      <rPr>
        <sz val="10"/>
        <color rgb="FF333333"/>
        <rFont val="Arial"/>
        <family val="2"/>
      </rPr>
      <t> function with the Turkish language locale, use the Turkish locale code &lt;span class='formula'&gt;</t>
    </r>
    <r>
      <rPr>
        <sz val="10"/>
        <color rgb="FF333333"/>
        <rFont val="Courier New"/>
        <family val="1"/>
      </rPr>
      <t>tr&lt;/span&gt;</t>
    </r>
    <r>
      <rPr>
        <sz val="10"/>
        <color rgb="FF333333"/>
        <rFont val="Arial"/>
        <family val="2"/>
      </rPr>
      <t> in the &lt;span class='formula'&gt;TO_LOWER_CASE</t>
    </r>
    <r>
      <rPr>
        <sz val="10"/>
        <color rgb="FF333333"/>
        <rFont val="Courier New"/>
        <family val="1"/>
      </rPr>
      <t>()&lt;/span&gt;</t>
    </r>
    <r>
      <rPr>
        <sz val="10"/>
        <color rgb="FF333333"/>
        <rFont val="Arial"/>
        <family val="2"/>
      </rPr>
      <t> function as follows:&lt;div class='v-space-s'&gt;&lt;/div&gt;&lt;span class='formula'&gt;TO_LOWER_CASE(text, "tr")&lt;/span&gt;</t>
    </r>
  </si>
  <si>
    <t>TO_UPPER_CASE</t>
  </si>
  <si>
    <t>INDEX_OF</t>
  </si>
  <si>
    <t>INDEX_OF_IGNORE_CASE</t>
  </si>
  <si>
    <t>&lt;span class='formula'&gt;INDEX_OF(string, substring, [index])&lt;/span&gt;.</t>
  </si>
  <si>
    <t>&lt;span class='formula'&gt;INDEX_OF("abcdbcdefg", "bcd")&lt;/span&gt; returns 1.</t>
  </si>
  <si>
    <t>Returns the first index of substring in the full string, case insensitive.</t>
  </si>
  <si>
    <t>Returns the first index of substring in the full string, case sensitive.</t>
  </si>
  <si>
    <t>&lt;span class='formula'&gt;INDEX_OF_IGNORE_CASE(string, substring, [index])&lt;/span&gt;.</t>
  </si>
  <si>
    <t>&lt;span class='formula'&gt;INDEX_OF_IGNORE_CASE("abcdbcdefg", "BcD")&lt;/span&gt; returns 1.</t>
  </si>
  <si>
    <t>Returns the last index of substring in the full string, case sensitive.</t>
  </si>
  <si>
    <t>&lt;span class='formula'&gt;LAST_INDEX_OF("abcdbcdefg", "bcd")&lt;/span&gt; returns 4.</t>
  </si>
  <si>
    <t>Returns the last index of substring in the full string, case insensitive.</t>
  </si>
  <si>
    <t>&lt;span class='formula'&gt;LAST_INDEX_OF_IGNORE_CASE("abcdbcdefg", "BcD")&lt;/span&gt; returns 4.</t>
  </si>
  <si>
    <t>&lt;span class='formula'&gt;REPLACE(Name, "Coupon", "Discount")&lt;/span&gt; returns the name of an opportunity that contains the term “Coupon” with the opportunity name plus “Discount” wherever the term “Coupon” existed.&lt;div class='v-space-s'&gt;&lt;/div&gt;&lt;span class='formula'&gt;REPLACE(Email, LEFT(Email, FIND("@", Email)), "www.") &lt;/span&gt;finds the location of the @ sign in a person's email address to determine the length of text to replace with a “www.” as a means of deriving their website address.</t>
  </si>
  <si>
    <t>REPLACE</t>
  </si>
  <si>
    <t>STARTS_WITH</t>
  </si>
  <si>
    <t>&lt;span class='formula'&gt;IF(STARTS_WITH (Product_type__c, "ICU"), "Medical", "Technical")&lt;/span&gt;&lt;div class='v-space-s'&gt;&lt;/div&gt;This example returns the text &lt;b&gt;Medical&lt;/b&gt; if the text in any Product Type custom text field begins with &lt;b&gt;ICU&lt;/b&gt;. For all other products, it displays &lt;b&gt;Technical&lt;/b&gt;.</t>
  </si>
  <si>
    <t>BASE64_ENCODE</t>
  </si>
  <si>
    <t>BASE64_DECODE</t>
  </si>
  <si>
    <t>&lt;span class='formula'&gt;STARTS_WITH(string, compare_string)&lt;/span&gt; and replace text, compare_text with the characters or fields you want to compare.</t>
  </si>
  <si>
    <t>Encode a String value to BASE64 format.</t>
  </si>
  <si>
    <t>&lt;span class='formula'&gt;BASE64_ENCODE(string)&lt;/span&gt;</t>
  </si>
  <si>
    <t>Decode a BASE64 format to the original string.</t>
  </si>
  <si>
    <t>&lt;span class='formula'&gt;BASE64_DECODE(encoding)&lt;/span&gt;</t>
  </si>
  <si>
    <t>ENDS_WITH</t>
  </si>
  <si>
    <t>&lt;span class='formula'&gt;IF(ENDS_WITH (Product_type__c, "ICU"), "Medical", "Technical")&lt;/span&gt;&lt;div class='v-space-s'&gt;&lt;/div&gt;This example returns the text &lt;b&gt;Medical&lt;/b&gt; if the text in any Product Type custom text field ends with &lt;b&gt;ICU&lt;/b&gt;. For all other products, it displays &lt;b&gt;Technical&lt;/b&gt;.</t>
  </si>
  <si>
    <t>SUBSTRING</t>
  </si>
  <si>
    <t>SUBSTRING_AFTER</t>
  </si>
  <si>
    <t>SUBSTRING_AFTER_LAST</t>
  </si>
  <si>
    <t>SUBSTRING_BEFORE</t>
  </si>
  <si>
    <t>SUBSTRING_BEFORE_LAST</t>
  </si>
  <si>
    <t>SUBSTRING_BETWEEN</t>
  </si>
  <si>
    <t>Returns a new String that begins with the character at the specified zero-based startIndex and extends to the character at endIndex - 1. It is equal to the Apex: &lt;span class='formula'&gt;String.substring(startIndex, endIndex)&lt;/span&gt;</t>
  </si>
  <si>
    <t>&lt;span class='formula'&gt;SUBSTRING(string, start_index, end_index)&lt;/span&gt;</t>
  </si>
  <si>
    <t>Returns the substring that occurs after the first occurrence of the specified separator. It is equal to the Apex: &lt;span class='formula'&gt;String.substringAfter(separator)&lt;/span&gt;</t>
  </si>
  <si>
    <t>Returns the substring that occurs after the last occurrence of the specified separator. It is equal to the Apex: &lt;span class='formula'&gt;String.substringAfterLast(separator)&lt;/span&gt;</t>
  </si>
  <si>
    <t>Returns the substring that occurs before the last occurrence of the specified separator. It is equal to the Apex: &lt;span class='formula'&gt;String.substringBeforeLast(separator)&lt;/span&gt;</t>
  </si>
  <si>
    <t>Returns the substring that occurs before the first occurrence of the specified separator. It is equal to the Apex: &lt;span class='formula'&gt;String.substringBefore(separator)&lt;/span&gt;</t>
  </si>
  <si>
    <t>Returns the substring that occurs between the two specified Strings. It is equal to the Apex: &lt;span class='formula'&gt;String.substringBetween(open, close)&lt;/span&gt;</t>
  </si>
  <si>
    <t>&lt;span class='formula'&gt;SUBSTRING_BETWEEN(string, open, close)&lt;/span&gt;</t>
  </si>
  <si>
    <t>&lt;ul&gt;&lt;li&gt;If the input value is NULL, the function will return a NULL value instead of FALSE&lt;/li&gt;&lt;/ul&gt;</t>
  </si>
  <si>
    <t>() (Parenthesises)</t>
  </si>
  <si>
    <t>Returns a date value for a datetime or text expression.</t>
  </si>
  <si>
    <t>Returns a datetime representing the current moment.</t>
  </si>
  <si>
    <t>Returns a datetime value for a text expression in the ISO 8601 format.</t>
  </si>
  <si>
    <t>TO_DECIMAL</t>
  </si>
  <si>
    <t>&lt;div class='v-space-s'&gt;&lt;/div&gt;&lt;span class='formula'&gt;TO_DECIMAL("25.3")&lt;/span&gt; converts the string value to the decimal type.</t>
  </si>
  <si>
    <r>
      <t>&lt;span class='formula'&gt;TO_INTEGER(</t>
    </r>
    <r>
      <rPr>
        <i/>
        <sz val="10"/>
        <color rgb="FF333333"/>
        <rFont val="Courier New"/>
        <family val="1"/>
      </rPr>
      <t>string/decimal/double/float/integer</t>
    </r>
    <r>
      <rPr>
        <sz val="10"/>
        <color rgb="FF333333"/>
        <rFont val="Courier New"/>
        <family val="1"/>
      </rPr>
      <t>)&lt;/span&gt;</t>
    </r>
    <r>
      <rPr>
        <sz val="10"/>
        <color rgb="FF000000"/>
        <rFont val="Times New Roman"/>
        <family val="1"/>
      </rPr>
      <t> and replace parameter with the field or expression you want converted into an integer.</t>
    </r>
  </si>
  <si>
    <r>
      <t>&lt;span class='formula'&gt;TO_DECIMAL(</t>
    </r>
    <r>
      <rPr>
        <i/>
        <sz val="10"/>
        <color rgb="FF333333"/>
        <rFont val="Courier New"/>
        <family val="1"/>
      </rPr>
      <t>string</t>
    </r>
    <r>
      <rPr>
        <sz val="10"/>
        <color rgb="FF333333"/>
        <rFont val="Courier New"/>
        <family val="1"/>
      </rPr>
      <t>)&lt;/span&gt;</t>
    </r>
    <r>
      <rPr>
        <sz val="10"/>
        <color rgb="FF000000"/>
        <rFont val="Times New Roman"/>
        <family val="1"/>
      </rPr>
      <t> and replace parameter with the field or expression you want converted into a decimal.</t>
    </r>
  </si>
  <si>
    <t>Converts a text string to a decimal.</t>
  </si>
  <si>
    <t>Converts a string to a boolean.</t>
  </si>
  <si>
    <t>Converts a text string to a blob.</t>
  </si>
  <si>
    <t>Converts a string/decimal/double/float/integer value to an integer.</t>
  </si>
  <si>
    <t>Returns a new String that begins with the character at the specified zero-based startIndex and extends to the character at endIndex - 1.</t>
  </si>
  <si>
    <t>Returns the substring that occurs after the first occurrence of the specified separator.</t>
  </si>
  <si>
    <t>Returns the substring that occurs after the last occurrence of the specified separator.</t>
  </si>
  <si>
    <t>Returns the substring that occurs before the first occurrence of the specified separator.</t>
  </si>
  <si>
    <t>Returns the substring that occurs before the last occurrence of the specified separator.</t>
  </si>
  <si>
    <t>Returns the substring that occurs between the two specified Strings.</t>
  </si>
  <si>
    <t>Returns the index of the last occurrence of the specified substring, starting from the character at index 0 and ending at the specified index.</t>
  </si>
  <si>
    <t>Returns the index of the last occurrence of the specified substring regardless of case, starting from the character at index 0 and ending at the specified index.</t>
  </si>
  <si>
    <t>Returns the zero-based index of the first occurrence of the specified substring from the point of the given index.</t>
  </si>
  <si>
    <t xml:space="preserve">Returns the zero-based index of the first occurrence of the specified substring without regard to case. </t>
  </si>
  <si>
    <t>Determines if a field's value of the currently being evaluated record first appears in the batch. Typically this function can be used in the "In Scope Filter" to filter in the scoped source records in a batch, or in the field mappings to conditionally evaluate values.</t>
  </si>
  <si>
    <t>Q Page Size</t>
  </si>
  <si>
    <t>pushtopics__QPageSize__c</t>
  </si>
  <si>
    <t xml:space="preserve">Always Transform When Records Updated?	</t>
  </si>
  <si>
    <t>pushtopics__AlwaysTransformWhenUpdated__c</t>
  </si>
  <si>
    <t>pushtopics__Connection__c</t>
  </si>
  <si>
    <t>Used in single connection executables - create Salesforce DML or Query from a Connection record directly.</t>
  </si>
  <si>
    <t>Deployable?</t>
  </si>
  <si>
    <t>pushtopics__Deployable__c</t>
  </si>
  <si>
    <t>Disable Feed Tracking(Integration Only)?</t>
  </si>
  <si>
    <t>Error Out If Source Attributes Missing?</t>
  </si>
  <si>
    <t>pushtopics__ErrorOutIfSourceAttributesMissing__c</t>
  </si>
  <si>
    <t>If checked, during execution, if there is any source attribute part of the field mappings that is missing from the payload, DSP will error out. Otherwise, DSP will treat it as NULL.</t>
  </si>
  <si>
    <t>The name which uniquely identifies the Executable.</t>
  </si>
  <si>
    <t>Execute Available?</t>
  </si>
  <si>
    <t>pushtopics__ExecuteAvailable__c</t>
  </si>
  <si>
    <t>Internal Type</t>
  </si>
  <si>
    <t>pushtopics__InternalType__c</t>
  </si>
  <si>
    <t>Is Salesforce Action?</t>
  </si>
  <si>
    <t>pushtopics__IsSalesforceAction__c</t>
  </si>
  <si>
    <t>Used internally to determine whether the Executable is a Salesforce action.</t>
  </si>
  <si>
    <t>Is Single Connection?</t>
  </si>
  <si>
    <t>pushtopics__IsSingleConnection__c</t>
  </si>
  <si>
    <t>Used internally to determine whether the Executable is directional or single connectional.</t>
  </si>
  <si>
    <t>Is Source a Big Object?</t>
  </si>
  <si>
    <t>pushtopics__IsSourceABigObject__c</t>
  </si>
  <si>
    <t>Used internally to determine whether the source object is a Salesforce big object.</t>
  </si>
  <si>
    <t>Is Source&amp;Target Current Org Same Object</t>
  </si>
  <si>
    <t>pushtopics__IsSourceTargetCurrentOrgSameObject__c</t>
  </si>
  <si>
    <t>Used internally to determine whether the source and target are the same in terms of connection and object name.</t>
  </si>
  <si>
    <t>Prevent Production Action?</t>
  </si>
  <si>
    <t>pushtopics__PreventProductionAction__c</t>
  </si>
  <si>
    <t>If checked, DSP will not allow actions against the production connection.</t>
  </si>
  <si>
    <t>Q Context Record ID</t>
  </si>
  <si>
    <t>Q Deletable?</t>
  </si>
  <si>
    <t>pushtopics__ContextRecordID__c</t>
  </si>
  <si>
    <t>pushtopics__QDeletable__c</t>
  </si>
  <si>
    <t>Q Downloadable?</t>
  </si>
  <si>
    <t>pushtopics__QDownloadable__c</t>
  </si>
  <si>
    <t>Q Editable?</t>
  </si>
  <si>
    <t>pushtopics__QEditable__c</t>
  </si>
  <si>
    <t>Q Execute Button Label</t>
  </si>
  <si>
    <t>pushtopics__QExecuteButtonLabel__c</t>
  </si>
  <si>
    <t>Q Helper Text</t>
  </si>
  <si>
    <t>pushtopics__QHelperText__c</t>
  </si>
  <si>
    <t>Q Mass Editable?</t>
  </si>
  <si>
    <t>pushtopics__QMassEditable__c</t>
  </si>
  <si>
    <t>Q Max Row Selection</t>
  </si>
  <si>
    <t>pushtopics__QMaxRowSelection__c</t>
  </si>
  <si>
    <t>pushtopics__QOpenInCurrentTab__c</t>
  </si>
  <si>
    <t>pushtopics__QOpenInRecordPage__c</t>
  </si>
  <si>
    <t>Q Required Custom Permissions To View</t>
  </si>
  <si>
    <t>pushtopics__QRequiredCustomPermissionsToView__c</t>
  </si>
  <si>
    <t>Q Result Icon Name</t>
  </si>
  <si>
    <t>pushtopics__QResultIconName__c</t>
  </si>
  <si>
    <t>Q Result Title</t>
  </si>
  <si>
    <t>pushtopics__QResultTitle__c</t>
  </si>
  <si>
    <t>Q Retrieve All?</t>
  </si>
  <si>
    <t>pushtopics__QRetrieveAll__c</t>
  </si>
  <si>
    <t>Q Show Picklist Labels</t>
  </si>
  <si>
    <t>pushtopics__QShowPicklistLabels__c</t>
  </si>
  <si>
    <t>Q Sorted By</t>
  </si>
  <si>
    <t>pushtopics__QSortedBy__c</t>
  </si>
  <si>
    <t>Q Sorted Direction</t>
  </si>
  <si>
    <t>pushtopics__QSortedDirection__c</t>
  </si>
  <si>
    <t>Query String</t>
  </si>
  <si>
    <t>pushtopics__QueryString__c</t>
  </si>
  <si>
    <t>Record Type</t>
  </si>
  <si>
    <t>RecordTypeId</t>
  </si>
  <si>
    <t>There are two active Record Types - Salesforce2Salesforce and Salesforce, which relate to Directional and Single Connection Executables respectively.</t>
  </si>
  <si>
    <t>If checked, field mappings resolving a String type will be allowed to save even if the mapped field's type is not a String. DSP will try to convert the String value during run time to the mapped field's type, e.g. Date, Double, etc.
For Date, Datetime, and Time, the string format should follow what the JSON.deserialize() takes in its parameter.
Note: formulas &amp; functions still enforce type checking on their parameters even if it is checked.</t>
  </si>
  <si>
    <t>Relax Field Mapping's Type Check?</t>
  </si>
  <si>
    <t>pushtopics__RelaxFieldMappingsTypeCheck__c</t>
  </si>
  <si>
    <t>Retrieve Modified Since Last End Time</t>
  </si>
  <si>
    <t>pushtopics__RetrieveModifiedSinceLastEndTime__c</t>
  </si>
  <si>
    <t>Retrieve Modified Since Last Start Time</t>
  </si>
  <si>
    <t>pushtopics__RetrieveModifiedSinceLastStartTime__c</t>
  </si>
  <si>
    <t>Retrieve Size(Integration Only)</t>
  </si>
  <si>
    <t>Scheduleable?</t>
  </si>
  <si>
    <t>pushtopics__Scheduleable__c</t>
  </si>
  <si>
    <t>Used internally to indicate the type of the Executable.</t>
  </si>
  <si>
    <t>Scope Filter</t>
  </si>
  <si>
    <t>pushtopics__ScopeFilter__c</t>
  </si>
  <si>
    <t>Used to check whether each source record is in scope or not, if not in scope, the source record will be excluded from the execution. Use DSP expressions and/or functions that return a boolean value.</t>
  </si>
  <si>
    <t>Serial Mode?</t>
  </si>
  <si>
    <t>pushtopics__SerialMode__c</t>
  </si>
  <si>
    <t>Source Big Object Index Fields</t>
  </si>
  <si>
    <t>pushtopics__SourceBigObjectIndexFields__c</t>
  </si>
  <si>
    <t>Comma separated index fields of the source big object. Salesforce big object relies on index fields to identify a record, instead of the ID field. This specifies which index fields the source big object uses, so a record can be identified in the Q component.</t>
  </si>
  <si>
    <t>Source Key Field</t>
  </si>
  <si>
    <t>pushtopics__SourceIdField__c</t>
  </si>
  <si>
    <t>Target Query String</t>
  </si>
  <si>
    <t>pushtopics__TargetQueryString__c</t>
  </si>
  <si>
    <t>Case Sensitive. Used to check the target existence of the source data. For the data already exists in the target, DSP treats it as [Update], otherwise as [Insert].</t>
  </si>
  <si>
    <t>If there are multiple matches, all matched data will be updated as long as the transaction does not exceed any Salesforce limitations.</t>
  </si>
  <si>
    <t>Used to store the SOQL saved in the target tab of the Q component.</t>
  </si>
  <si>
    <t>Transform in Before Triggers?</t>
  </si>
  <si>
    <t>Use Salesforce Upsert API?</t>
  </si>
  <si>
    <t>pushtopics__UseSalesforceUpsertAPI__c</t>
  </si>
  <si>
    <t>Used to mock the context of a record in Executable; If the executableQ lwc component is put on a record page, DSP will pass the record's ID to the component.</t>
  </si>
  <si>
    <t>Indicates whether the Q's query result is deletable(user must have delete access to the records).</t>
  </si>
  <si>
    <t>Indicates whether the Q's query result is editable(user must have edit access to the records and fields).</t>
  </si>
  <si>
    <t>The label of the Execute button on the LWC component executableQ.</t>
  </si>
  <si>
    <t>Display as helper text next to the Q result's title.</t>
  </si>
  <si>
    <t>The maximum number of rows that can be selected. Checkboxes are used for selection by default, and radio buttons are used when maxRowSelection is 1. Big Object query result is always defaulted to 1.</t>
  </si>
  <si>
    <t>If checked, when clicking a record link in the query result, the record will be opened up in the current tab, instead of a new one.</t>
  </si>
  <si>
    <t>If checked, when clicking a record link from the Q's query result, the record will be opened up in the standard lightning record page, instead of the DSP Record page.</t>
  </si>
  <si>
    <t>Comma separated custom permission names. If set, only users with one of the custom permissions can action from the executableQ component;</t>
  </si>
  <si>
    <t>Comma separated custom permission names. If set, only users with one of the custom permissions can view the executableQ component; if not set, there is no restriction.</t>
  </si>
  <si>
    <t>The Lightning Design System name of the icon. Names are written in the format 'utility:down' where 'utility' is the category, and 'down' is the specific icon to be displayed.</t>
  </si>
  <si>
    <t>Sets the title of the Q result.</t>
  </si>
  <si>
    <t>If checked and when being queried in Q, all data will be retrieved at once and cached locally. Check this when the result data is small and if you wish to avoid multiple server hits while user navigating thru the paged records.</t>
  </si>
  <si>
    <t>If checked, picklist fields will display in API values instead of labels otherwise.</t>
  </si>
  <si>
    <t>If checked, when the current object records are inserted or updated, DSP will evaluate the field values in the before trigger based on the field mappings. Any related data change such as aggregated child data is inserted/updated/deleted/undeleted, will cause the before trigger of the current Object to run and re-evaluate the fields. Add TriggerServices.execute() to the relevant objects triggers.</t>
  </si>
  <si>
    <t>pushtopics__TransformInBeforeTriggers__c</t>
  </si>
  <si>
    <t>Active?</t>
  </si>
  <si>
    <t>pushtopics__Active__c</t>
  </si>
  <si>
    <t>Unique name of the schedule.</t>
  </si>
  <si>
    <t>Cron Expression</t>
  </si>
  <si>
    <t>pushtopics__CronExpression__c</t>
  </si>
  <si>
    <t>Read only. The cron expression will be generated automatically upon save.</t>
  </si>
  <si>
    <t>Schedule Pipeline Management</t>
  </si>
  <si>
    <t>Pipeline</t>
  </si>
  <si>
    <t>Pipeline Builder</t>
  </si>
  <si>
    <t>Pipeline Execution</t>
  </si>
  <si>
    <t>Pipeline Schedule</t>
  </si>
  <si>
    <t>Checking this field will activate all the related schedule Pipelines; unchecking it will deactivate the related schedule Pipelines.</t>
  </si>
  <si>
    <t>Indicates whether the current Schedule is deployable, and can be used in filters while migrating DSP Schedules and their related Apex Schedules, Executable Schedules, and Pipeline Schedules from one environment to another.</t>
  </si>
  <si>
    <t>Defines which year the schdule Pipeline ends.</t>
  </si>
  <si>
    <t>&lt;tr&gt;&lt;td&gt;Failure Message&lt;/td&gt;&lt;td class='slds-truncate'&gt;pushtopics__FailureMessage__c&lt;/td&gt;&lt;td&gt;N&lt;/td&gt;&lt;td&gt;If defined, the message will be shown in the notification when the Pipeline Execution fails. If undefined, a system default message will be displayed.&lt;/td&gt;&lt;/tr&gt;</t>
  </si>
  <si>
    <t>&lt;tr&gt;&lt;td&gt;Success Message&lt;/td&gt;&lt;td class='slds-truncate'&gt;pushtopics__SuccessMessage__c&lt;/td&gt;&lt;td&gt;N&lt;/td&gt;&lt;td&gt;If defined, the message will be shown in the notification when the Pipeline Execution succeeds. If undefined, a system default message will be displayed.&lt;/td&gt;&lt;/tr&gt;</t>
  </si>
  <si>
    <t>pushtopics__Pipeline__c</t>
  </si>
  <si>
    <t>Master-detail relationship to the Pipeline object.</t>
  </si>
  <si>
    <t>Pipeline Plus Schedule Must Be Unique</t>
  </si>
  <si>
    <t>pushtopics__PipelinePlusScheduleMustBeUnique__c</t>
  </si>
  <si>
    <t>A helper field that makes sure a Schedule can only be assigned with the Pipeline once.</t>
  </si>
  <si>
    <t>Pipeline Schedule Number</t>
  </si>
  <si>
    <t>Next run time of the scheduled Pipeline.</t>
  </si>
  <si>
    <t>Previous run time of the schedule Pipeline.</t>
  </si>
  <si>
    <t>Schedule Pipeline ID</t>
  </si>
  <si>
    <t>pushtopics__SchedulePipelineID__c</t>
  </si>
  <si>
    <t>The CronTrigger ID that uniquely identifies the scheduled APEX Pipeline at the back end.</t>
  </si>
  <si>
    <t>The status of the scheduled Pipeline.</t>
  </si>
  <si>
    <t>Description of the Pipeline.</t>
  </si>
  <si>
    <t>Direction of the Pipeline.</t>
  </si>
  <si>
    <t>If defined, the message will be shown in the notification when the Pipeline Execution fails. If undefined, a system default message will be displayed.</t>
  </si>
  <si>
    <t>Pipeline API Name</t>
  </si>
  <si>
    <t>The API Name of a Pipeline. It is a unique and external Id field, by default hidden from the page layout  and always defaulted to the Name field value.</t>
  </si>
  <si>
    <t>Pipeline Name</t>
  </si>
  <si>
    <t>Name of the Pipeline.</t>
  </si>
  <si>
    <t>If checked, when one of the Pipeline's Executables completes and fails the execution, the Pipeline Execution stops without executing the remaining Executables.</t>
  </si>
  <si>
    <t>If defined, the message will be shown in the notification when the Pipeline Execution succeeds. If undefined, a system default message will be displayed.</t>
  </si>
  <si>
    <t>Indicates whether the Pipeline Execution is completed or still running in progress.</t>
  </si>
  <si>
    <t>Copied from the Pipeline at the time it was executed.</t>
  </si>
  <si>
    <t>The time a Pipeline Execution ended.</t>
  </si>
  <si>
    <t>The failed Mapping's Executions count associated with the Pipeline Execution.</t>
  </si>
  <si>
    <t>Master-detail relationship with the Pipeline object.</t>
  </si>
  <si>
    <t>Pipeline Execution Name</t>
  </si>
  <si>
    <t>Name of the Pipeline Execution. It is auto-generated, where value is the concatenation of Pipeline's Name and the time when the Pipeline Execution is created.</t>
  </si>
  <si>
    <t>The time a Pipeline Execution started.</t>
  </si>
  <si>
    <t>Indicates whether the Pipeline Execution was stopped or not.</t>
  </si>
  <si>
    <t>The succeeceeded Mapping's Executions count associated with the Pipeline Execution.</t>
  </si>
  <si>
    <t>Indicates whether the Pipeline Execution was succeeded or not.</t>
  </si>
  <si>
    <t>Formula field indicating whether the current Executable is deployable or the related Pipeline is deployable. It can be used in filters while migrating DSP Executables and their related Field Mappings from one environment to another.</t>
  </si>
  <si>
    <t>The Direction of the Executable. If not defined, the Direction of the Pipeline is used. At least one of the &lt;b&gt;Direction&lt;/b&gt; and &lt;b&gt;Pipeline&lt;/b&gt; fields is required.</t>
  </si>
  <si>
    <t>Has Pipeline?</t>
  </si>
  <si>
    <t>pushtopics__HasPipeline__c</t>
  </si>
  <si>
    <t>Used internally to indicate whether the Executable has a Pipeline or not.</t>
  </si>
  <si>
    <t>The Pipeline that the Executable is associated with. When multiple Executables are associated with a same Pipeline, they can be executed in sequence based on the Seq No..</t>
  </si>
  <si>
    <t>Pipelineable</t>
  </si>
  <si>
    <t>pushtopics__Pipelineable__c</t>
  </si>
  <si>
    <t>Used internally to determine whether the Executable can be associated with a Pipeline.</t>
  </si>
  <si>
    <t>The sequence number for the current Executable that is part of the associated Pipeline. When a Pipeline is executed, the Executables will be executed in the ascending order defined in the Seq No. field.</t>
  </si>
  <si>
    <t>Seq No. Must Be Unique Across Pipeline</t>
  </si>
  <si>
    <t>pushtopics__SeqNoMustBeUniqueAcrossPipeline__c</t>
  </si>
  <si>
    <t>A helper field used to make sure all Executables associated with a same Pipeline must have uniuqe Seq No.</t>
  </si>
  <si>
    <t>pushtopics__PipelineExecution__c</t>
  </si>
  <si>
    <t>A lookup field references to the Pipeline Execution if it was kicked off from a Pipeline.</t>
  </si>
  <si>
    <t>Q Override Columns</t>
  </si>
  <si>
    <t>pushtopics__QOverrideColumns__c</t>
  </si>
  <si>
    <t>Q Open In Record Page?</t>
  </si>
  <si>
    <t>Q Open In Current Tab?</t>
  </si>
  <si>
    <t>Required Custom Permissions To Action</t>
  </si>
  <si>
    <t>pushtopics__RequiredCustomPermissionsToAction__c</t>
  </si>
  <si>
    <t>pushtopics__QShowRowActionDelete__c</t>
  </si>
  <si>
    <t xml:space="preserve">pushtopics__QShowRowActionEdit__c	</t>
  </si>
  <si>
    <t>Used along with the 'Transform in Before Triggers?' checkbox in before update triggers. If checked, DSP will run the transformation whenever the records are updated; otherwise, the transformation will only execute when the related data's change triggered the update to the current object.</t>
  </si>
  <si>
    <t xml:space="preserve">To disable Feed Tracking in the Target. It can only be checked when the Target is an integration type of Connection. Default is 'false'. </t>
  </si>
  <si>
    <t>Default is 'false'. Any record failures will cause the entire transaction roll back. This can only be checked when 'Batchable' is unchecked and the Target is an integration type of Connection.</t>
  </si>
  <si>
    <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t>
  </si>
  <si>
    <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t>
  </si>
  <si>
    <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t>
  </si>
  <si>
    <t>Used internally to determine whether the Executable can be executed thru the quick action 'Execute'.</t>
  </si>
  <si>
    <t xml:space="preserve">Default is 'false'. If unchecked, only the Ids of the data and the result from the Target will be logged in the Execution or Batch Execution records. If checked, the failed records against the Target will be added to the log in JSON format to help debug the issues. </t>
  </si>
  <si>
    <t>If 'Always' is selected, system will send a notification email to the email addressed defined in the &lt;b&gt;Notify Email Addresses&lt;/b&gt; field once the execution is completed; If 'Only If Failed' is selected, the email will be sent only if the execution failed.</t>
  </si>
  <si>
    <t>Indicate whether the result in the Q result is downloadable. User needs the 'Download Data In Q' custom permission to be able download.</t>
  </si>
  <si>
    <t>If checked, when user has the edit access to the Q's result and the 'Q Editable?' is enabled, user can mass edit the fields of selected records before save.</t>
  </si>
  <si>
    <t>Use the format of 'field1: overriddenLabel1, field2: overriddentLabel2'(remove surrounding double quotes) to override default colunm labels of the query result.</t>
  </si>
  <si>
    <t>The page size of the 'Q' component.</t>
  </si>
  <si>
    <t>If checked and the object is not a big object, and the 'Q' is deletable, show the 'Delete' action on the query result rows.</t>
  </si>
  <si>
    <t>If checked and the connection is current org and the object is not a big object, as well as the 'Q' is editable, DSP will add the standard lightning 'Edit' action to the query result rows.</t>
  </si>
  <si>
    <t>Defines the initial sorted field on Q's query result. If 'Q Retrieval All' is checked, DSP will use this field to sort the result. This is typically defined to sort the records when the querying Object is a Salesforce big object which does not support pagination.</t>
  </si>
  <si>
    <t>The Action DSP executes against the Target. There are 4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data.&lt;/li&gt;&lt;li&gt;&lt;b&gt;Delete&lt;/b&gt;: DSP performs 'Delete' action if the record exists in the target.&lt;/li&gt;&lt;ul&gt;</t>
  </si>
  <si>
    <t>Used in conjunction with Q Sorted By. The available values are 'asc', 'desc'.</t>
  </si>
  <si>
    <t>Stores the source SOQL string if the Executable's Internal Type is 'Salesforce Query'.</t>
  </si>
  <si>
    <t>If checked, a 'SystemModstamp &gt; (Last End Time)' condition will be added to the Retrieve Parameters during execution. Last End Time is the latest SUCCEEDED Execution's End Time.</t>
  </si>
  <si>
    <t>If checked, a 'SystemModstamp &gt; (Last Start Time)' condition will be added to the Retrieve Parameters during execution. Last Start Time is the latest SUCCEEDED Execution's Start Time.</t>
  </si>
  <si>
    <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t>
  </si>
  <si>
    <t>If checked, DSP runs in serial mode. Note: serial mode executes slower since one batch has to wait for the previous one to complete before getting started. Check it if you need to guarantee the execution order or when you face the limitation - 'Future method cannot be called from a future or batch method'.</t>
  </si>
  <si>
    <t>Default is 'false'. If checked and the calculated value is null, the target field will not be updated.</t>
  </si>
  <si>
    <t xml:space="preserve">The name of the unique identifier field of a source record(case sensitive), used by DSP in its internal processing including the logging. It is used in single connection Executables, where the source data is from the CSV upload. For Salesforce2Salesforce Executables, 'Id' is used regardless whether this field is defined. </t>
  </si>
  <si>
    <t>Default 'false'. If checked, the default assignment rule in the Target will be used.</t>
  </si>
  <si>
    <t>If checked when the Action is 'Upsert', DSP will use standard Upsert API to perform the action, instead of using the Key Field Mapping to check the existence and based on the result performing 'Insert' and 'Update' separately.</t>
  </si>
  <si>
    <t>An Executable (pushtopics__Executable__c) record defines the details that DSP uses for the execution, such as how source data is retrieved, how target data is actioned, the scope filter checking if a source record is in scope, the ordering in Pipeline executions, the batch size, the logging and notifications,  whether running in serial mode, or available in before triggers, as well as the settings needed for rendering the lwc component(&lt;span class='formula'&gt;executableQ&lt;/span&gt;) which is then also available in the Lightning App Builder, etc. The following table lists the description of its fields.</t>
  </si>
  <si>
    <t>Q Show Row Action 'Delete'?</t>
  </si>
  <si>
    <t>Q Show Row Action 'Edit'?</t>
  </si>
  <si>
    <r>
      <t>&lt;span class='formula'&gt;AGG_MAX(aggregate_object_name, aggregate_field_name, [group_field_name, group_field_value,]+ [additional_filters])</t>
    </r>
    <r>
      <rPr>
        <sz val="10"/>
        <color rgb="FF000000"/>
        <rFont val="Times New Roman"/>
        <family val="1"/>
      </rPr>
      <t xml:space="preserve"> &lt;/span&gt;</t>
    </r>
  </si>
  <si>
    <r>
      <t>&lt;span class='formula'&gt;AGG_MIN(aggregate_object_name, aggregate_field_name, [group_field_name, group_field_value,]+ [additional_filters])</t>
    </r>
    <r>
      <rPr>
        <sz val="10"/>
        <color rgb="FF000000"/>
        <rFont val="Times New Roman"/>
        <family val="1"/>
      </rPr>
      <t xml:space="preserve"> &lt;/span&gt;</t>
    </r>
  </si>
  <si>
    <r>
      <t>&lt;span class='formula'&gt;AGG_SUM(aggregate_object_name, aggregate_field_name, [group_field_name, group_field_value,]+ [additional_filters])</t>
    </r>
    <r>
      <rPr>
        <sz val="10"/>
        <color rgb="FF000000"/>
        <rFont val="Times New Roman"/>
        <family val="1"/>
      </rPr>
      <t xml:space="preserve"> &lt;/span&gt;</t>
    </r>
  </si>
  <si>
    <r>
      <t>&lt;span class='formula'&gt;AGG_COUNT_DISTINCT(aggregate_object_name, aggregate_field_name, [group_field_name, group_field_value,]+ [additional_filters])</t>
    </r>
    <r>
      <rPr>
        <sz val="10"/>
        <color rgb="FF000000"/>
        <rFont val="Times New Roman"/>
        <family val="1"/>
      </rPr>
      <t xml:space="preserve"> &lt;/span&gt;</t>
    </r>
  </si>
  <si>
    <r>
      <t>&lt;span class='formula'&gt;AGG_COUNT(aggregate_object_name, aggregate_field_name, [group_field_name, group_field_value,]+ [additional_filters])</t>
    </r>
    <r>
      <rPr>
        <sz val="10"/>
        <color rgb="FF000000"/>
        <rFont val="Times New Roman"/>
        <family val="1"/>
      </rPr>
      <t xml:space="preserve"> &lt;/span&gt;</t>
    </r>
  </si>
  <si>
    <t>Assuming the Source Object Name on the Executable is set as "Account", &lt;span class='formula'&gt;AGG_COUNT_DISTINCT("Opportunity", "Type", "AccountId", Id, "StageName='Closed Win')&lt;/span&gt;caculates the number of distinct non-null Type values on the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</si>
  <si>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class='formula'&gt;AGG_COUNT("Opportunity", "Id", "AccountId", Id, "StageName='Closed Win')&lt;/span&gt;caculates the number of the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</si>
  <si>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class='formula'&gt;AGG_MAX("Opportunity", "Amount", "AccountId", Id, "StageName='Closed Win')&lt;/span&gt;caculates the max amount of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</si>
  <si>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class='formula'&gt;AGG_MIN("Opportunity", "Amount", "AccountId", Id, "StageName='Closed Win')&lt;/span&gt;caculates the minimum amount of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</si>
  <si>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class='formula'&gt;AGG_SUM("Opportunity", "Amount", "AccountId", Id, "StageName='Closed Win')&lt;/span&gt;caculates the sum amount of Opportunities grouped by the AccountId field whose Stage is "Closed Win" and the group field AccountId falls into Id values of the Account data retrieved from the Source.&lt;div class='v-space-s'&gt;&lt;/div&gt;</t>
  </si>
  <si>
    <t>Encode a string to BASE64.</t>
  </si>
  <si>
    <t>CONTAINS_IGNORE_CASE</t>
  </si>
  <si>
    <t>Compares two arguments of text and returns TRUE if the first argument contains the second argument ignoring case. If not, returns FALSE.</t>
  </si>
  <si>
    <r>
      <t>&lt;span class='formula'&gt;CONTAINS_IGNORE_CASE(</t>
    </r>
    <r>
      <rPr>
        <i/>
        <sz val="10"/>
        <color rgb="FF333333"/>
        <rFont val="Courier New"/>
        <family val="1"/>
      </rPr>
      <t>string</t>
    </r>
    <r>
      <rPr>
        <sz val="10"/>
        <color rgb="FF333333"/>
        <rFont val="Courier New"/>
        <family val="1"/>
      </rPr>
      <t>, </t>
    </r>
    <r>
      <rPr>
        <i/>
        <sz val="10"/>
        <color rgb="FF333333"/>
        <rFont val="Courier New"/>
        <family val="1"/>
      </rPr>
      <t>compare_string</t>
    </r>
    <r>
      <rPr>
        <sz val="10"/>
        <color rgb="FF333333"/>
        <rFont val="Courier New"/>
        <family val="1"/>
      </rPr>
      <t>)&lt;/span&gt;</t>
    </r>
    <r>
      <rPr>
        <sz val="10"/>
        <color rgb="FF000000"/>
        <rFont val="Times New Roman"/>
        <family val="1"/>
      </rPr>
      <t> and replace &lt;span class='formula'&gt;</t>
    </r>
    <r>
      <rPr>
        <i/>
        <sz val="10"/>
        <color rgb="FF000000"/>
        <rFont val="Times New Roman"/>
        <family val="1"/>
      </rPr>
      <t>text&lt;/span&gt;</t>
    </r>
    <r>
      <rPr>
        <sz val="10"/>
        <color rgb="FF000000"/>
        <rFont val="Times New Roman"/>
        <family val="1"/>
      </rPr>
      <t> with the text that contains the value of &lt;span class='formula'&gt;</t>
    </r>
    <r>
      <rPr>
        <i/>
        <sz val="10"/>
        <color rgb="FF000000"/>
        <rFont val="Times New Roman"/>
        <family val="1"/>
      </rPr>
      <t>compare_text&lt;/span&gt;</t>
    </r>
    <r>
      <rPr>
        <sz val="10"/>
        <color rgb="FF000000"/>
        <rFont val="Times New Roman"/>
        <family val="1"/>
      </rPr>
      <t>.</t>
    </r>
  </si>
  <si>
    <r>
      <t>&lt;span class='formula'&gt;IF(CONTAINS_IGNORE_CASE(Product_Type__c, "part"), "Parts", "Service")&lt;/span&gt;&lt;div class='v-space-s'&gt;&lt;/div&gt;This formula checks the content of a custom text field named </t>
    </r>
    <r>
      <rPr>
        <sz val="10"/>
        <color rgb="FF000000"/>
        <rFont val="Courier New"/>
        <family val="1"/>
      </rPr>
      <t>Product_Type__c</t>
    </r>
    <r>
      <rPr>
        <sz val="10"/>
        <color rgb="FF000000"/>
        <rFont val="Times New Roman"/>
        <family val="1"/>
      </rPr>
      <t> and returns </t>
    </r>
    <r>
      <rPr>
        <sz val="10"/>
        <color rgb="FF000000"/>
        <rFont val="Courier New"/>
        <family val="1"/>
      </rPr>
      <t>Parts</t>
    </r>
    <r>
      <rPr>
        <sz val="10"/>
        <color rgb="FF000000"/>
        <rFont val="Times New Roman"/>
        <family val="1"/>
      </rPr>
      <t> for any product with the word “part” in it(case insensitive). Otherwise, it returns </t>
    </r>
    <r>
      <rPr>
        <sz val="10"/>
        <color rgb="FF000000"/>
        <rFont val="Courier New"/>
        <family val="1"/>
      </rPr>
      <t>Service</t>
    </r>
    <r>
      <rPr>
        <sz val="10"/>
        <color rgb="FF000000"/>
        <rFont val="Times New Roman"/>
        <family val="1"/>
      </rPr>
      <t>. Note that the values are case-sensitive, so if a Product_Type__c field contains the text “Part” or “PART,” this formula returns </t>
    </r>
    <r>
      <rPr>
        <sz val="10"/>
        <color rgb="FF000000"/>
        <rFont val="Courier New"/>
        <family val="1"/>
      </rPr>
      <t>Services</t>
    </r>
    <r>
      <rPr>
        <sz val="10"/>
        <color rgb="FF000000"/>
        <rFont val="Times New Roman"/>
        <family val="1"/>
      </rPr>
      <t>.</t>
    </r>
  </si>
  <si>
    <t>This function is case-insensitive.</t>
  </si>
  <si>
    <r>
      <t>This function is case-sensitive so be sure your </t>
    </r>
    <r>
      <rPr>
        <i/>
        <sz val="10"/>
        <color rgb="FF000000"/>
        <rFont val="Times New Roman"/>
        <family val="1"/>
      </rPr>
      <t>compare_string</t>
    </r>
    <r>
      <rPr>
        <sz val="10"/>
        <color rgb="FF000000"/>
        <rFont val="Times New Roman"/>
        <family val="1"/>
      </rPr>
      <t> value has the correct capitalization.</t>
    </r>
  </si>
  <si>
    <r>
      <t>&lt;span class='formula'&gt;CONTAINS(</t>
    </r>
    <r>
      <rPr>
        <i/>
        <sz val="10"/>
        <color rgb="FF333333"/>
        <rFont val="Courier New"/>
        <family val="1"/>
      </rPr>
      <t>string</t>
    </r>
    <r>
      <rPr>
        <sz val="10"/>
        <color rgb="FF333333"/>
        <rFont val="Courier New"/>
        <family val="1"/>
      </rPr>
      <t>, </t>
    </r>
    <r>
      <rPr>
        <i/>
        <sz val="10"/>
        <color rgb="FF333333"/>
        <rFont val="Courier New"/>
        <family val="1"/>
      </rPr>
      <t>compare_string</t>
    </r>
    <r>
      <rPr>
        <sz val="10"/>
        <color rgb="FF333333"/>
        <rFont val="Courier New"/>
        <family val="1"/>
      </rPr>
      <t>)&lt;/span&gt;</t>
    </r>
    <r>
      <rPr>
        <sz val="10"/>
        <color rgb="FF000000"/>
        <rFont val="Times New Roman"/>
        <family val="1"/>
      </rPr>
      <t> and replace &lt;span class='formula'&gt;</t>
    </r>
    <r>
      <rPr>
        <i/>
        <sz val="10"/>
        <color rgb="FF000000"/>
        <rFont val="Times New Roman"/>
        <family val="1"/>
      </rPr>
      <t>text&lt;/span&gt;</t>
    </r>
    <r>
      <rPr>
        <sz val="10"/>
        <color rgb="FF000000"/>
        <rFont val="Times New Roman"/>
        <family val="1"/>
      </rPr>
      <t> with the string that contains the value of &lt;span class='formula'&gt;</t>
    </r>
    <r>
      <rPr>
        <i/>
        <sz val="10"/>
        <color rgb="FF000000"/>
        <rFont val="Times New Roman"/>
        <family val="1"/>
      </rPr>
      <t>compare_string&lt;/span&gt;</t>
    </r>
    <r>
      <rPr>
        <sz val="10"/>
        <color rgb="FF000000"/>
        <rFont val="Times New Roman"/>
        <family val="1"/>
      </rPr>
      <t>.</t>
    </r>
  </si>
  <si>
    <t>DAYS_BETWEEN</t>
  </si>
  <si>
    <r>
      <t>&lt;span class='formula'&gt;DAYS_BETWEEN</t>
    </r>
    <r>
      <rPr>
        <i/>
        <sz val="10"/>
        <color rgb="FF333333"/>
        <rFont val="Courier New"/>
        <family val="1"/>
      </rPr>
      <t>(</t>
    </r>
    <r>
      <rPr>
        <i/>
        <sz val="10"/>
        <color rgb="FF000000"/>
        <rFont val="Courier New"/>
        <family val="1"/>
      </rPr>
      <t>date1, date2</t>
    </r>
    <r>
      <rPr>
        <i/>
        <sz val="10"/>
        <color rgb="FF333333"/>
        <rFont val="Courier New"/>
        <family val="1"/>
      </rPr>
      <t>)</t>
    </r>
    <r>
      <rPr>
        <sz val="10"/>
        <color rgb="FF000000"/>
        <rFont val="Times New Roman"/>
        <family val="1"/>
      </rPr>
      <t> &lt;/span&gt;</t>
    </r>
  </si>
  <si>
    <r>
      <t>&lt;span class='formula'&gt;DAYS_BETWEEN</t>
    </r>
    <r>
      <rPr>
        <i/>
        <sz val="10"/>
        <color rgb="FF333333"/>
        <rFont val="Courier New"/>
        <family val="1"/>
      </rPr>
      <t>(</t>
    </r>
    <r>
      <rPr>
        <sz val="10"/>
        <color rgb="FF000000"/>
        <rFont val="Courier New"/>
        <family val="1"/>
      </rPr>
      <t>Birthdate__c</t>
    </r>
    <r>
      <rPr>
        <i/>
        <sz val="10"/>
        <color rgb="FF000000"/>
        <rFont val="Courier New"/>
        <family val="1"/>
      </rPr>
      <t>, TODAY()</t>
    </r>
    <r>
      <rPr>
        <i/>
        <sz val="10"/>
        <color rgb="FF333333"/>
        <rFont val="Courier New"/>
        <family val="1"/>
      </rPr>
      <t>)</t>
    </r>
    <r>
      <rPr>
        <sz val="10"/>
        <color rgb="FF000000"/>
        <rFont val="Times New Roman"/>
        <family val="1"/>
      </rPr>
      <t> calculates days since the </t>
    </r>
    <r>
      <rPr>
        <sz val="10"/>
        <color rgb="FF000000"/>
        <rFont val="Courier New"/>
        <family val="1"/>
      </rPr>
      <t>Birthdate__c</t>
    </r>
    <r>
      <rPr>
        <sz val="10"/>
        <color rgb="FF000000"/>
        <rFont val="Times New Roman"/>
        <family val="1"/>
      </rPr>
      <t>.&lt;/span&gt;</t>
    </r>
  </si>
  <si>
    <r>
      <t>&lt;span class='formula'&gt;ESCAPE_XML(</t>
    </r>
    <r>
      <rPr>
        <i/>
        <sz val="10"/>
        <color rgb="FF333333"/>
        <rFont val="Courier New"/>
        <family val="1"/>
      </rPr>
      <t>string</t>
    </r>
    <r>
      <rPr>
        <sz val="10"/>
        <color rgb="FF333333"/>
        <rFont val="Courier New"/>
        <family val="1"/>
      </rPr>
      <t>)&lt;/span&gt;</t>
    </r>
    <r>
      <rPr>
        <sz val="10"/>
        <color rgb="FF000000"/>
        <rFont val="Times New Roman"/>
        <family val="1"/>
      </rPr>
      <t> and replace </t>
    </r>
    <r>
      <rPr>
        <i/>
        <sz val="10"/>
        <color rgb="FF000000"/>
        <rFont val="Times New Roman"/>
        <family val="1"/>
      </rPr>
      <t>expression</t>
    </r>
    <r>
      <rPr>
        <sz val="10"/>
        <color rgb="FF000000"/>
        <rFont val="Times New Roman"/>
        <family val="1"/>
      </rPr>
      <t> with a text value, merge field, or expression.</t>
    </r>
  </si>
  <si>
    <r>
      <t>&lt;span class='formula'&gt;ESCAPE_HTML4(</t>
    </r>
    <r>
      <rPr>
        <i/>
        <sz val="10"/>
        <color rgb="FF333333"/>
        <rFont val="Courier New"/>
        <family val="1"/>
      </rPr>
      <t>string</t>
    </r>
    <r>
      <rPr>
        <sz val="10"/>
        <color rgb="FF333333"/>
        <rFont val="Courier New"/>
        <family val="1"/>
      </rPr>
      <t>)&lt;/span&gt;</t>
    </r>
    <r>
      <rPr>
        <sz val="10"/>
        <color rgb="FF000000"/>
        <rFont val="Times New Roman"/>
        <family val="1"/>
      </rPr>
      <t> and replace </t>
    </r>
    <r>
      <rPr>
        <i/>
        <sz val="10"/>
        <color rgb="FF000000"/>
        <rFont val="Times New Roman"/>
        <family val="1"/>
      </rPr>
      <t>expression</t>
    </r>
    <r>
      <rPr>
        <sz val="10"/>
        <color rgb="FF000000"/>
        <rFont val="Times New Roman"/>
        <family val="1"/>
      </rPr>
      <t> with a text value, merge field, or expression.</t>
    </r>
  </si>
  <si>
    <t>HAS_PERMISSION</t>
  </si>
  <si>
    <t>Determines if the current running user has a custom permission in the current org.</t>
  </si>
  <si>
    <t>&lt;span class='formula'&gt;HAS_PERMISSION(custom_permission_name)&lt;/span&gt;</t>
  </si>
  <si>
    <t>&lt;span class='formula'&gt;HAS_PERMISSION("abc")&lt;/span&gt; checks if the current user has the custom permission whose name is "abc" in the current org.</t>
  </si>
  <si>
    <t>&lt;span class='formula'&gt;IF(logical_test, value_if_true, value_if_false)&lt;/span&gt;</t>
  </si>
  <si>
    <t>Evaluate the condition specified in the first argument; if it's true, return the value_if_true; if not, provide the value_if_true instead.</t>
  </si>
  <si>
    <t>&lt;span class='formula'&gt;IF(Revenue__c &gt; 10000, "High", "Medium")&lt;/span&gt; checks if the Revenue__c of the source record is greater than 1000, if it's true, return "High"; otherwise return "Medium".</t>
  </si>
  <si>
    <t>&lt;span class='formula'&gt;IS_NUMBER(string)&lt;/span&gt;</t>
  </si>
  <si>
    <t>This function tries to determine if a string value is a decimal by converting it to a Decimal via &lt;span class='formula'&gt;Decimal.valueOf&lt;/span&gt; in APEX, and returns TRUE if it's convertible.</t>
  </si>
  <si>
    <t>&lt;span class='formula'&gt;LAST_INDEX_OF(string, substring, [end_position])&lt;/span&gt;.</t>
  </si>
  <si>
    <t>&lt;span class='formula'&gt;LAST_INDEX_OF_IGNORE_CASE(string, substring, [end_position])&lt;/span&gt;.</t>
  </si>
  <si>
    <r>
      <t>&lt;span class='formula'&gt;LEFT(</t>
    </r>
    <r>
      <rPr>
        <i/>
        <sz val="10"/>
        <color rgb="FF333333"/>
        <rFont val="Courier New"/>
        <family val="1"/>
      </rPr>
      <t>string</t>
    </r>
    <r>
      <rPr>
        <sz val="10"/>
        <color rgb="FF333333"/>
        <rFont val="Courier New"/>
        <family val="1"/>
      </rPr>
      <t>, </t>
    </r>
    <r>
      <rPr>
        <i/>
        <sz val="10"/>
        <color rgb="FF333333"/>
        <rFont val="Courier New"/>
        <family val="1"/>
      </rPr>
      <t>num_chars</t>
    </r>
    <r>
      <rPr>
        <sz val="10"/>
        <color rgb="FF333333"/>
        <rFont val="Courier New"/>
        <family val="1"/>
      </rPr>
      <t>)&lt;/span&gt;</t>
    </r>
    <r>
      <rPr>
        <sz val="10"/>
        <color rgb="FF000000"/>
        <rFont val="Times New Roman"/>
        <family val="1"/>
      </rPr>
      <t> and replace </t>
    </r>
    <r>
      <rPr>
        <i/>
        <sz val="10"/>
        <color rgb="FF000000"/>
        <rFont val="Times New Roman"/>
        <family val="1"/>
      </rPr>
      <t xml:space="preserve">string </t>
    </r>
    <r>
      <rPr>
        <sz val="10"/>
        <color rgb="FF000000"/>
        <rFont val="Times New Roman"/>
        <family val="1"/>
      </rPr>
      <t>with the field or expression you want returned; replace &lt;span class='formula'&gt;</t>
    </r>
    <r>
      <rPr>
        <i/>
        <sz val="10"/>
        <color rgb="FF000000"/>
        <rFont val="Times New Roman"/>
        <family val="1"/>
      </rPr>
      <t>num_chars&lt;/span&gt;</t>
    </r>
    <r>
      <rPr>
        <sz val="10"/>
        <color rgb="FF000000"/>
        <rFont val="Times New Roman"/>
        <family val="1"/>
      </rPr>
      <t> with the number of characters from the left you want returned.</t>
    </r>
  </si>
  <si>
    <r>
      <t>&lt;span class='formula'&gt;LEN(</t>
    </r>
    <r>
      <rPr>
        <i/>
        <sz val="10"/>
        <color rgb="FF333333"/>
        <rFont val="Courier New"/>
        <family val="1"/>
      </rPr>
      <t>string</t>
    </r>
    <r>
      <rPr>
        <sz val="10"/>
        <color rgb="FF333333"/>
        <rFont val="Courier New"/>
        <family val="1"/>
      </rPr>
      <t>)&lt;/span&gt;</t>
    </r>
    <r>
      <rPr>
        <sz val="10"/>
        <color rgb="FF000000"/>
        <rFont val="Times New Roman"/>
        <family val="1"/>
      </rPr>
      <t> and replace </t>
    </r>
    <r>
      <rPr>
        <i/>
        <sz val="10"/>
        <color rgb="FF000000"/>
        <rFont val="Times New Roman"/>
        <family val="1"/>
      </rPr>
      <t xml:space="preserve">string </t>
    </r>
    <r>
      <rPr>
        <sz val="10"/>
        <color rgb="FF000000"/>
        <rFont val="Times New Roman"/>
        <family val="1"/>
      </rPr>
      <t>with the field or expression whose length you want returned.</t>
    </r>
  </si>
  <si>
    <t>MAP_VALUE_CONTAINS</t>
  </si>
  <si>
    <t>Evaluate each substring against the value provided in the first parameter, returning the corresponding value if the string includes the substring, or a default value if it does not.</t>
  </si>
  <si>
    <t>&lt;span class='formula'&gt;MAP_VALUE_CONTAINS(string, default_return_value, [compare_substring, return_value]+)&lt;/span&gt;</t>
  </si>
  <si>
    <t>&lt;span class='formula'&gt;MAP_VALUE_CONTAINS(Description, "Business", "Platnium", "Partner", "Individual", "Person")&lt;/span&gt; checks the Description field's value, and if it contains "Platnium" returns "Partner", if it contains "Individual", returns "Person", otherwise return "Business".</t>
  </si>
  <si>
    <t>MAP_VALUE_CONTAINS_IGNORE_CASE</t>
  </si>
  <si>
    <t>&lt;span class='formula'&gt;MAP_VALUE_CONTAINS_IGNORE_CASE(string, default_return_value, [compare_substring, return_value]+)&lt;/span&gt;</t>
  </si>
  <si>
    <t>Evaluate each substring against the value provided in the first parameter, case insensitive, and returning the corresponding value if the string includes the substring, or a default value if it does not.</t>
  </si>
  <si>
    <t>MAP_VALUE_EQUALS</t>
  </si>
  <si>
    <t>&lt;span class='formula'&gt;MAP_VALUE_EQUALS(value, default_return_value, [compare_value, return_value]+)&lt;/span&gt;</t>
  </si>
  <si>
    <t>Evaluate each compare_value against the value provided in the first parameter, returning the corresponding value if the value equals the compare_string, or a default value if it does not. This function takes any type of parameters and compare uses the "=" sign underneath, other than just strings, which is different than other MAP_VALUE_ functions.</t>
  </si>
  <si>
    <t>&lt;span class='formula'&gt;MAP_VALUE_EQUALS(Level__c, "Business", 1, "Partner", 2, "Person")&lt;/span&gt; checks the Level__c field's value, and if it equals 1 returns "Partner", if it equals 2, returns "Person", otherwise return "Business".</t>
  </si>
  <si>
    <t>MAP_VALUE_STARTS_WITH</t>
  </si>
  <si>
    <t>&lt;span class='formula'&gt;MAP_VALUE_STARTS_WITH(string, default_return_value, [compare_substring, return_value]+)&lt;/span&gt;</t>
  </si>
  <si>
    <t>MAP_VALUE_STARTS_WITH_IGNORE_CASE</t>
  </si>
  <si>
    <t>&lt;span class='formula'&gt;MAP_VALUE_STARTS_WITH_IGNORE_CASE(string, default_return_value, [compare_substring, return_value]+)&lt;/span&gt;</t>
  </si>
  <si>
    <t>Evaluate each substring against the value provided in the first parameter, returning the corresponding value if the string starts with the substring, or a default value if it does not.</t>
  </si>
  <si>
    <t>&lt;span class='formula'&gt;MAP_VALUE_STARTS_WITH(Description, "Business", "Platnium", "Partner", "Individual", "Person")&lt;/span&gt; checks the Description field's value, and if it starts with "Platnium" returns "Partner", if it starts with "Individual", returns "Person", otherwise return "Business".</t>
  </si>
  <si>
    <t>Evaluate each substring against the value provided in the first parameter, case insensitive, and returning the corresponding value if the string starts with the substring, or a default value if it does not.</t>
  </si>
  <si>
    <t>&lt;span class='formula'&gt;MAP_VALUE_CONTAINS_IGNORE_CASE(Description, "Business", "platnium", "Partner", "individual", "Person")&lt;/span&gt; checks the Description field's value, and if it contains "platnium" returns "Partner", if it contains "individual", returns "Person", otherwise return "Business". The string comparison is case insensitive.</t>
  </si>
  <si>
    <t>&lt;span class='formula'&gt;MAP_VALUE_STARTS_WITH_IGNORE_CASE(Description, "Business", "platnium", "Partner", "individual", "Person")&lt;/span&gt; checks the Description field's value, and if it starts with "platnium" returns "Partner", if it starts with "individual", returns "Person", otherwise return "Business". The string comparison is case insensitive.</t>
  </si>
  <si>
    <t>MONTH</t>
  </si>
  <si>
    <t>&lt;span class='formula'&gt;MONTH(date/datetime)&lt;/span&gt;</t>
  </si>
  <si>
    <t>Return the month value of the provided date or datetime value.</t>
  </si>
  <si>
    <r>
      <t>Both &lt;span class='formula'&gt;SCRAMBLE</t>
    </r>
    <r>
      <rPr>
        <b/>
        <sz val="10"/>
        <color rgb="FF000000"/>
        <rFont val="Times New Roman"/>
        <family val="1"/>
      </rPr>
      <t>&lt;/span&gt;</t>
    </r>
    <r>
      <rPr>
        <sz val="10"/>
        <color rgb="FF000000"/>
        <rFont val="Times New Roman"/>
        <family val="1"/>
      </rPr>
      <t xml:space="preserve"> and &lt;span class='formula'&gt;</t>
    </r>
    <r>
      <rPr>
        <b/>
        <sz val="10"/>
        <color rgb="FF000000"/>
        <rFont val="Times New Roman"/>
        <family val="1"/>
      </rPr>
      <t>RANDOMIZE&lt;/span&gt;</t>
    </r>
    <r>
      <rPr>
        <sz val="10"/>
        <color rgb="FF000000"/>
        <rFont val="Times New Roman"/>
        <family val="1"/>
      </rPr>
      <t xml:space="preserve"> functions cannot be set in the mapping if the target connection is a production. An exception will be thrown if that happens when saving the mappings or during the execution.</t>
    </r>
  </si>
  <si>
    <t>&lt;span class='formula'&gt;REPLACE(string, old_string, new_string)&lt;/span&gt;</t>
  </si>
  <si>
    <r>
      <t>&lt;span class='formula'&gt;RIGHT(</t>
    </r>
    <r>
      <rPr>
        <i/>
        <sz val="10"/>
        <color rgb="FF333333"/>
        <rFont val="Courier New"/>
        <family val="1"/>
      </rPr>
      <t>string</t>
    </r>
    <r>
      <rPr>
        <sz val="10"/>
        <color rgb="FF333333"/>
        <rFont val="Courier New"/>
        <family val="1"/>
      </rPr>
      <t>, </t>
    </r>
    <r>
      <rPr>
        <i/>
        <sz val="10"/>
        <color rgb="FF333333"/>
        <rFont val="Courier New"/>
        <family val="1"/>
      </rPr>
      <t>num_chars</t>
    </r>
    <r>
      <rPr>
        <sz val="10"/>
        <color rgb="FF333333"/>
        <rFont val="Courier New"/>
        <family val="1"/>
      </rPr>
      <t>)&lt;/span&gt;</t>
    </r>
  </si>
  <si>
    <t>&lt;span class='formula'&gt;SCRAMBLE(value)&lt;/span&gt;</t>
  </si>
  <si>
    <t>Mix items within the current batch, and pick one value randomly.</t>
  </si>
  <si>
    <r>
      <t>&lt;span class='formula'&gt;S</t>
    </r>
    <r>
      <rPr>
        <sz val="10"/>
        <color rgb="FF000000"/>
        <rFont val="Courier New"/>
        <family val="1"/>
      </rPr>
      <t>CRAMBLE</t>
    </r>
    <r>
      <rPr>
        <sz val="10"/>
        <color rgb="FF333333"/>
        <rFont val="Courier New"/>
        <family val="1"/>
      </rPr>
      <t>(FirstName)&lt;/span&gt; returns the FirstName of a random record within the execution batch.</t>
    </r>
  </si>
  <si>
    <t>STARTS_WITH_IGNORE_CASE</t>
  </si>
  <si>
    <t>&lt;span class='formula'&gt;STARTS_WITH_IGNORE_CASE(string, compare_string)&lt;/span&gt;</t>
  </si>
  <si>
    <t>Determines if text begins with specific characters and returns TRUE if it does, ignoring case; Returns FALSE if it doesn't.</t>
  </si>
  <si>
    <t>&lt;span class='formula'&gt;IF(STARTS_WITH_IGNORE_CASE(Product_type__c, "icu"), "Medical", "Technical")&lt;/span&gt;&lt;div class='v-space-s'&gt;&lt;/div&gt;This example returns the text &lt;b&gt;Medical&lt;/b&gt; if the text in any Product Type custom text field begins with &lt;b&gt;icu&lt;/b&gt;, ignoring case. For all other products, it displays &lt;b&gt;Technical&lt;/b&gt;.</t>
  </si>
  <si>
    <t>TO_TIME</t>
  </si>
  <si>
    <t>&lt;span class='formula'&gt;TO_TIME(string)&lt;/span&gt; and replace expression with a string value, merge field, or expression.</t>
  </si>
  <si>
    <t>&lt;span class='formula'&gt;TO_UPPER_CASE(string, [locale])&lt;/span&gt; and replace string with the field or text you wish to convert to uppercase, and locale with the optional two-character ISO language code or five-character locale code, if available.</t>
  </si>
  <si>
    <t>&lt;span class='formula'&gt;TO_LOWER_CASE(string, [locale])&lt;/span&gt; and replace string with the field or text you wish to convert to lowercase, and locale with the optional two-character ISO language code or five-character locale code, if available.</t>
  </si>
  <si>
    <r>
      <t>&lt;span class='formula'&gt;VLOOKUP(lookup_object_name, return_field_name, [lookup_field_name, lookup_field_value,]+ [additional_clause])</t>
    </r>
    <r>
      <rPr>
        <i/>
        <sz val="10"/>
        <color rgb="FF333333"/>
        <rFont val="Courier New"/>
        <family val="1"/>
      </rPr>
      <t>&lt;/span&gt;</t>
    </r>
    <r>
      <rPr>
        <sz val="10"/>
        <color rgb="FF333333"/>
        <rFont val="Courier New"/>
        <family val="1"/>
      </rPr>
      <t> &lt;div class='v-space-s'&gt;&lt;/div&gt;</t>
    </r>
    <r>
      <rPr>
        <sz val="10"/>
        <color rgb="FF000000"/>
        <rFont val="Times New Roman"/>
        <family val="1"/>
      </rPr>
      <t>Replace &lt;span class='formula'&gt;</t>
    </r>
    <r>
      <rPr>
        <i/>
        <sz val="10"/>
        <color rgb="FF000000"/>
        <rFont val="Times New Roman"/>
        <family val="1"/>
      </rPr>
      <t>field_name_to_return&lt;/span&gt;</t>
    </r>
    <r>
      <rPr>
        <sz val="10"/>
        <color rgb="FF000000"/>
        <rFont val="Times New Roman"/>
        <family val="1"/>
      </rPr>
      <t> with the field that contains the value you want returned, &lt;span class='formula'&gt;</t>
    </r>
    <r>
      <rPr>
        <i/>
        <sz val="10"/>
        <color rgb="FF000000"/>
        <rFont val="Times New Roman"/>
        <family val="1"/>
      </rPr>
      <t>lookup_field_name&lt;/span&gt;</t>
    </r>
    <r>
      <rPr>
        <sz val="10"/>
        <color rgb="FF000000"/>
        <rFont val="Times New Roman"/>
        <family val="1"/>
      </rPr>
      <t> with the field name on the related object that contains the value you want to match, and &lt;span class='formula'&gt;</t>
    </r>
    <r>
      <rPr>
        <i/>
        <sz val="10"/>
        <color rgb="FF000000"/>
        <rFont val="Times New Roman"/>
        <family val="1"/>
      </rPr>
      <t>lookup_field_</t>
    </r>
    <r>
      <rPr>
        <i/>
        <sz val="12"/>
        <color rgb="FF000000"/>
        <rFont val="Times New Roman"/>
        <family val="1"/>
      </rPr>
      <t>value&lt;/span&gt;</t>
    </r>
    <r>
      <rPr>
        <sz val="10"/>
        <color rgb="FF000000"/>
        <rFont val="Times New Roman"/>
        <family val="1"/>
      </rPr>
      <t> defines the field’s value that is extracted from the retrieved source data you want to match.</t>
    </r>
    <r>
      <rPr>
        <sz val="12"/>
        <color rgb="FF000000"/>
        <rFont val="Times New Roman"/>
        <family val="1"/>
      </rPr>
      <t xml:space="preserve"> &lt;span class='formula'&gt;</t>
    </r>
    <r>
      <rPr>
        <i/>
        <sz val="10"/>
        <color rgb="FF000000"/>
        <rFont val="Times New Roman"/>
        <family val="1"/>
      </rPr>
      <t xml:space="preserve">additional_clause&lt;/span&gt; </t>
    </r>
    <r>
      <rPr>
        <sz val="12"/>
        <color rgb="FF000000"/>
        <rFont val="Times New Roman"/>
        <family val="1"/>
      </rPr>
      <t xml:space="preserve">is optional, </t>
    </r>
    <r>
      <rPr>
        <sz val="10"/>
        <color rgb="FF000000"/>
        <rFont val="Times New Roman"/>
        <family val="1"/>
      </rPr>
      <t>if provided, DSP add addtional SOQL clause to the generated vlookup SOQL query.</t>
    </r>
  </si>
  <si>
    <t>&lt;span class='formula'&gt;VLOOKUP("Contact", "Account.AccountNumber", "Email", Primary_Email__c, "RecordType.DeveloperName = 'Customer'")&lt;/span&gt; tries to lookup the Account relationship's Account Number of the matched Contact by checking the Primary_Email__c of the source data against the Contact's Email field, with the addtional critiria where the RecordType is "Customer",  in the target connection.</t>
  </si>
  <si>
    <t>VALUE_IN</t>
  </si>
  <si>
    <r>
      <t>&lt;span class='formula'&gt;TRIM(</t>
    </r>
    <r>
      <rPr>
        <i/>
        <sz val="10"/>
        <color rgb="FF333333"/>
        <rFont val="Courier New"/>
        <family val="1"/>
      </rPr>
      <t>string</t>
    </r>
    <r>
      <rPr>
        <sz val="10"/>
        <color rgb="FF333333"/>
        <rFont val="Courier New"/>
        <family val="1"/>
      </rPr>
      <t>)&lt;/span&gt;</t>
    </r>
    <r>
      <rPr>
        <sz val="10"/>
        <color rgb="FF000000"/>
        <rFont val="Times New Roman"/>
        <family val="1"/>
      </rPr>
      <t> and replace </t>
    </r>
    <r>
      <rPr>
        <i/>
        <sz val="10"/>
        <color rgb="FF000000"/>
        <rFont val="Times New Roman"/>
        <family val="1"/>
      </rPr>
      <t>text</t>
    </r>
    <r>
      <rPr>
        <sz val="10"/>
        <color rgb="FF000000"/>
        <rFont val="Times New Roman"/>
        <family val="1"/>
      </rPr>
      <t> with the field or expression you want to trim.</t>
    </r>
  </si>
  <si>
    <t>Checks if a value is equal to any of the compare_values.</t>
  </si>
  <si>
    <r>
      <t>&lt;span class='formula'&gt;VALUE_IN(</t>
    </r>
    <r>
      <rPr>
        <i/>
        <sz val="10"/>
        <color rgb="FF333333"/>
        <rFont val="Courier New"/>
        <family val="1"/>
      </rPr>
      <t>value, compare_value...</t>
    </r>
    <r>
      <rPr>
        <sz val="10"/>
        <color rgb="FF333333"/>
        <rFont val="Courier New"/>
        <family val="1"/>
      </rPr>
      <t>)&lt;/span&gt;</t>
    </r>
  </si>
  <si>
    <t>&lt;span class='formula'&gt;SUBSTRING_AFTER(string, separator)&lt;/span&gt;</t>
  </si>
  <si>
    <t>&lt;span class='formula'&gt;SUBSTRING_AFTER_LAST(string, separator)&lt;/span&gt;</t>
  </si>
  <si>
    <t>&lt;span class='formula'&gt;SUBSTRING_BEFORE(string, separator)&lt;/span&gt;</t>
  </si>
  <si>
    <t>&lt;span class='formula'&gt;SUBSTRING_BEFORE_LAST(string, separator)&lt;/span&gt;</t>
  </si>
  <si>
    <r>
      <t>&lt;span class='formula'&gt;VALUE_IN(SUBSTRING_AFTER(Email, "@"), "nvidia.com", "amd.com", "tesla.com")&lt;/span&gt;</t>
    </r>
    <r>
      <rPr>
        <sz val="10"/>
        <color rgb="FF000000"/>
        <rFont val="Times New Roman"/>
        <family val="1"/>
      </rPr>
      <t> returns true if the email's domain equals to either "nvidia.com", "amd.com" or "tesla.com".</t>
    </r>
  </si>
  <si>
    <t>YEAR</t>
  </si>
  <si>
    <t>&lt;span class='formula'&gt;YEAR(date/datetime)&lt;/span&gt;</t>
  </si>
  <si>
    <t>Returns the year value of a date or datetime value.</t>
  </si>
  <si>
    <t>TRIGGER_IS_CHANGED</t>
  </si>
  <si>
    <t>Checks the provided field_names, if any field is changed in the update DML operation, returns true.</t>
  </si>
  <si>
    <t>TRIGGER_IS_CHANGED_FROM</t>
  </si>
  <si>
    <r>
      <t>&lt;span class='formula'&gt;TRIGGER_IS_CHANGED(</t>
    </r>
    <r>
      <rPr>
        <i/>
        <sz val="10"/>
        <color rgb="FF333333"/>
        <rFont val="Courier New"/>
        <family val="1"/>
      </rPr>
      <t>field_name...</t>
    </r>
    <r>
      <rPr>
        <sz val="10"/>
        <color rgb="FF333333"/>
        <rFont val="Courier New"/>
        <family val="1"/>
      </rPr>
      <t>)&lt;/span&gt;</t>
    </r>
  </si>
  <si>
    <t>&lt;span class='formula'&gt;TRIGGER_IS_CHANGED_FROM(field_name, old_value...)&lt;/span&gt;</t>
  </si>
  <si>
    <t>Checks the provided field_name, if the field is changed in the update DML operation, and the old value is among one of the provided old_value, returns true.</t>
  </si>
  <si>
    <r>
      <t>&lt;span class='formula'&gt;TRIGGER_IS_CHANGED_FROM("Type", "Customer", "Partner")&lt;/span&gt;</t>
    </r>
    <r>
      <rPr>
        <sz val="10"/>
        <color rgb="FF000000"/>
        <rFont val="Times New Roman"/>
        <family val="1"/>
      </rPr>
      <t> returns true if the record is updated and the Type is changed from either "Customer" or "Partner".</t>
    </r>
  </si>
  <si>
    <r>
      <t>&lt;span class='formula'&gt;TRIGGER_IS_CHANGED("Type", "Amount")&lt;/span&gt;</t>
    </r>
    <r>
      <rPr>
        <sz val="10"/>
        <color rgb="FF000000"/>
        <rFont val="Times New Roman"/>
        <family val="1"/>
      </rPr>
      <t> returns true if the record is updated and either Type or Amount field is changed.</t>
    </r>
  </si>
  <si>
    <t>TRIGGER_IS_CHANGED_TO</t>
  </si>
  <si>
    <t>&lt;span class='formula'&gt;TRIGGER_IS_CHANGED_TO(field_name, new_value...)&lt;/span&gt;</t>
  </si>
  <si>
    <r>
      <t>&lt;span class='formula'&gt;TRIGGER_IS_CHANGED_TO("Type", "Vendor", "Partner")&lt;/span&gt;</t>
    </r>
    <r>
      <rPr>
        <sz val="10"/>
        <color rgb="FF000000"/>
        <rFont val="Times New Roman"/>
        <family val="1"/>
      </rPr>
      <t> returns true if the record is updated and the Type is changed to either "Vendor" or "Partner".</t>
    </r>
  </si>
  <si>
    <t>TRIGGER_OLD_VALUE</t>
  </si>
  <si>
    <t>&lt;span class='formula'&gt;TRIGGER_OLD_VALUE(field_name)&lt;/span&gt;</t>
  </si>
  <si>
    <t>Returns the old value of the specified field in an update trigger.</t>
  </si>
  <si>
    <t>TRIGGER_IS_FLIPPED</t>
  </si>
  <si>
    <t>&lt;span class='formula'&gt;TRIGGER_IS_FLIPPED(field_name)&lt;/span&gt;</t>
  </si>
  <si>
    <t>Checks if the provided field_name was flipped by the &lt;span class='formula'&gt;TRIGGER_FLIP&lt;/span&gt; function in a before insert/update trigger Executable prior to this evaluation.</t>
  </si>
  <si>
    <r>
      <t>&lt;span class='formula'&gt;TRIGGER_IS_FLIPPED("IsActive__c")&lt;/span&gt;</t>
    </r>
    <r>
      <rPr>
        <sz val="10"/>
        <color rgb="FF000000"/>
        <rFont val="Times New Roman"/>
        <family val="1"/>
      </rPr>
      <t> returns true if the IsActive__c field was flipped to a default_value in a before trigger prior to the current evaluation.</t>
    </r>
  </si>
  <si>
    <t>TRIGGER_FLIP</t>
  </si>
  <si>
    <t>Flip the assigned boolean field to a default value in a before insert/update trigger.</t>
  </si>
  <si>
    <t>&lt;span class='formula'&gt;TRIGGER_FLIP(default_value)&lt;/span&gt; flips the assigned boolean field to a default value and tracks the flipness in the memory; this makes sure the field is always set to a default value during save, and the TRIGGER_IS_FLIPPED can be used to determine whether the field was flipped or not later.</t>
  </si>
  <si>
    <r>
      <t>&lt;span class='formula'&gt;TRIGGER_FLIP(false)&lt;/span&gt;</t>
    </r>
    <r>
      <rPr>
        <sz val="10"/>
        <color rgb="FF000000"/>
        <rFont val="Times New Roman"/>
        <family val="1"/>
      </rPr>
      <t xml:space="preserve"> returns false(default_value) and if the value was  the opposite - true before the flip, DSP will know it via the method </t>
    </r>
    <r>
      <rPr>
        <sz val="10"/>
        <color rgb="FF333333"/>
        <rFont val="Courier New"/>
        <family val="1"/>
      </rPr>
      <t>&lt;span class='formula'&gt;TRIGGER_IS_FLIPPED(field_name)&lt;/span&gt;. These two functions are particularly useful when designing capability oriented automations, where having a boolean field such as "Create_Task__c", when it is checked, flip it back to false so that after every save, it is always set to false as default value; but if it was checked for whatever reasons, fire the Create Task automation after checking &lt;span class='formula'&gt;TRIGGER_IS_FLIPPED("Create_Task__c")&lt;/span&gt; returns true.</t>
    </r>
  </si>
  <si>
    <t>DAY</t>
  </si>
  <si>
    <t>ENDS_WITH_IGNORE_CASE</t>
  </si>
  <si>
    <t>Determines if string ends with specific characters and returns TRUE if it does, case insensitive.</t>
  </si>
  <si>
    <t>&lt;span class='formula'&gt;ENDS_WITH_IGNORE_CASE(string, compare_string)&lt;/span&gt;</t>
  </si>
  <si>
    <t>&lt;span class='formula'&gt;ENDS_WITH(string, compare_string)&lt;/span&gt;</t>
  </si>
  <si>
    <t>Determines if string ends with specific characters and returns TRUE if it does, case sensitive.</t>
  </si>
  <si>
    <t>&lt;span class='formula'&gt;IF(ENDS_WITH_IGNORE_CASE (Product_type__c, "icu"), "Medical", "Technical")&lt;/span&gt;&lt;div class='v-space-s'&gt;&lt;/div&gt;This example returns the text &lt;b&gt;Medical&lt;/b&gt; if the text in any Product Type custom text field ends with &lt;b&gt;icu&lt;/b&gt;, ignoring case. For all other products, it displays &lt;b&gt;Technical&lt;/b&gt;.</t>
  </si>
  <si>
    <t>RANDOM_ITEM</t>
  </si>
  <si>
    <t>SKIP_ASSIGNMENT</t>
  </si>
  <si>
    <t>&lt;span class='formula'&gt;SKIP_ASSIGNMENT()&lt;/span&gt;</t>
  </si>
  <si>
    <t>If a target field's mapping evaluates as SKIP_ASSIGNMENT(), DSP skips the assignment and removes the field from the request payload.</t>
  </si>
  <si>
    <t>&lt;span class='formula'&gt;IF(Email == NULL, SKIP_ASSIGNMENT(), SUBSTRING_AFTER(Email, "@"))&lt;/span&gt; returns the domain of the Email if Email is not NULL, otherwise skips the assignment.</t>
  </si>
  <si>
    <t>TRIGGER_FLIPPER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</si>
</sst>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Calibri"/>
      <family val="2"/>
      <scheme val="minor"/>
    </font>
    <font>
      <sz val="12"/>
      <color rgb="FF3A3A3A"/>
      <name val="Times New Roman"/>
      <family val="1"/>
    </font>
    <font>
      <sz val="11"/>
      <color rgb="FF3A3A3A"/>
      <name val="Calibri"/>
      <family val="2"/>
    </font>
    <font>
      <sz val="11"/>
      <color rgb="FF3A3A3A"/>
      <name val="Times New Roman"/>
      <family val="1"/>
    </font>
    <font>
      <b/>
      <sz val="10"/>
      <name val="Times New Roman"/>
      <family val="1"/>
    </font>
    <font>
      <sz val="10"/>
      <color rgb="FF000000"/>
      <name val="Times New Roman"/>
      <family val="1"/>
    </font>
    <font>
      <sz val="10"/>
      <color rgb="FF333333"/>
      <name val="Courier New"/>
      <family val="1"/>
    </font>
    <font>
      <b/>
      <sz val="10"/>
      <color rgb="FF3A3A3A"/>
      <name val="Times New Roman"/>
      <family val="1"/>
    </font>
    <font>
      <sz val="10"/>
      <color rgb="FF333333"/>
      <name val="Times New Roman"/>
      <family val="1"/>
    </font>
    <font>
      <b/>
      <sz val="12"/>
      <color rgb="FF3A3A3A"/>
      <name val="Times New Roman"/>
      <family val="1"/>
    </font>
    <font>
      <sz val="12"/>
      <color rgb="FF333333"/>
      <name val="Arial"/>
      <family val="2"/>
    </font>
    <font>
      <i/>
      <sz val="10"/>
      <color rgb="FF000000"/>
      <name val="Times New Roman"/>
      <family val="1"/>
    </font>
    <font>
      <sz val="10"/>
      <color rgb="FF000000"/>
      <name val="Courier New"/>
      <family val="1"/>
    </font>
    <font>
      <sz val="10"/>
      <name val="Times New Roman"/>
      <family val="1"/>
    </font>
    <font>
      <sz val="10"/>
      <color theme="1"/>
      <name val="Courier New"/>
      <family val="1"/>
    </font>
    <font>
      <i/>
      <sz val="10"/>
      <color rgb="FF333333"/>
      <name val="Courier New"/>
      <family val="1"/>
    </font>
    <font>
      <i/>
      <sz val="12"/>
      <color rgb="FF000000"/>
      <name val="Times New Roman"/>
      <family val="1"/>
    </font>
    <font>
      <sz val="12"/>
      <color rgb="FF000000"/>
      <name val="Calibri"/>
      <family val="2"/>
      <scheme val="minor"/>
    </font>
    <font>
      <b/>
      <sz val="12"/>
      <color rgb="FF000000"/>
      <name val="Times New Roman"/>
      <family val="1"/>
    </font>
    <font>
      <i/>
      <sz val="10"/>
      <color rgb="FF000000"/>
      <name val="Courier New"/>
      <family val="1"/>
    </font>
    <font>
      <b/>
      <sz val="10"/>
      <color rgb="FF333333"/>
      <name val="Times New Roman"/>
      <family val="1"/>
    </font>
    <font>
      <sz val="10"/>
      <color rgb="FF333333"/>
      <name val="Arial"/>
      <family val="2"/>
    </font>
    <font>
      <sz val="12"/>
      <color rgb="FF000000"/>
      <name val="Times New Roman"/>
      <family val="1"/>
    </font>
    <font>
      <b/>
      <sz val="12"/>
      <name val="Times New Roman"/>
      <family val="1"/>
    </font>
    <font>
      <b/>
      <sz val="10"/>
      <color rgb="FF000000"/>
      <name val="Times New Roman"/>
      <family val="1"/>
    </font>
    <font>
      <i/>
      <sz val="10"/>
      <color rgb="FF333333"/>
      <name val="Times New Roman"/>
      <family val="1"/>
    </font>
    <font>
      <sz val="12"/>
      <color rgb="FFD4D4D4"/>
      <name val="Menlo"/>
      <family val="2"/>
    </font>
    <font>
      <sz val="13"/>
      <color rgb="FF080707"/>
      <name val="Helvetica"/>
      <family val="2"/>
    </font>
    <font>
      <sz val="11"/>
      <color rgb="FF3A3A3A"/>
      <name val="Calibri"/>
      <family val="2"/>
      <scheme val="minor"/>
    </font>
    <font>
      <sz val="12"/>
      <color rgb="FFCE9178"/>
      <name val="Menlo"/>
      <family val="2"/>
    </font>
  </fonts>
  <fills count="4">
    <fill>
      <patternFill patternType="none"/>
    </fill>
    <fill>
      <patternFill patternType="gray125"/>
    </fill>
    <fill>
      <patternFill patternType="solid">
        <fgColor rgb="FFFFFFFF"/>
        <bgColor indexed="64"/>
      </patternFill>
    </fill>
    <fill>
      <patternFill patternType="solid">
        <fgColor rgb="FFF5F5F5"/>
        <bgColor indexed="64"/>
      </patternFill>
    </fill>
  </fills>
  <borders count="15">
    <border>
      <left/>
      <right/>
      <top/>
      <bottom/>
      <diagonal/>
    </border>
    <border>
      <left style="medium">
        <color rgb="FFA3A3A3"/>
      </left>
      <right style="medium">
        <color rgb="FFA3A3A3"/>
      </right>
      <top style="medium">
        <color rgb="FFA3A3A3"/>
      </top>
      <bottom style="medium">
        <color rgb="FFA3A3A3"/>
      </bottom>
      <diagonal/>
    </border>
    <border>
      <left/>
      <right style="medium">
        <color rgb="FFA3A3A3"/>
      </right>
      <top style="medium">
        <color rgb="FFA3A3A3"/>
      </top>
      <bottom style="medium">
        <color rgb="FFA3A3A3"/>
      </bottom>
      <diagonal/>
    </border>
    <border>
      <left style="medium">
        <color rgb="FFA3A3A3"/>
      </left>
      <right style="medium">
        <color rgb="FFA3A3A3"/>
      </right>
      <top/>
      <bottom style="medium">
        <color rgb="FFA3A3A3"/>
      </bottom>
      <diagonal/>
    </border>
    <border>
      <left/>
      <right style="medium">
        <color rgb="FFA3A3A3"/>
      </right>
      <top/>
      <bottom style="medium">
        <color rgb="FFA3A3A3"/>
      </bottom>
      <diagonal/>
    </border>
    <border>
      <left style="medium">
        <color rgb="FFA3A3A3"/>
      </left>
      <right style="medium">
        <color rgb="FFA3A3A3"/>
      </right>
      <top/>
      <bottom/>
      <diagonal/>
    </border>
    <border>
      <left/>
      <right style="medium">
        <color rgb="FFA3A3A3"/>
      </right>
      <top/>
      <bottom/>
      <diagonal/>
    </border>
    <border>
      <left style="medium">
        <color rgb="FFA3A3A3"/>
      </left>
      <right style="medium">
        <color rgb="FFA3A3A3"/>
      </right>
      <top style="medium">
        <color rgb="FFA3A3A3"/>
      </top>
      <bottom/>
      <diagonal/>
    </border>
    <border>
      <left style="medium">
        <color rgb="FFA3A3A3"/>
      </left>
      <right/>
      <top style="medium">
        <color rgb="FFA3A3A3"/>
      </top>
      <bottom style="medium">
        <color rgb="FFA3A3A3"/>
      </bottom>
      <diagonal/>
    </border>
    <border>
      <left/>
      <right/>
      <top/>
      <bottom style="medium">
        <color rgb="FFA3A3A3"/>
      </bottom>
      <diagonal/>
    </border>
    <border>
      <left/>
      <right/>
      <top style="medium">
        <color rgb="FFDDDBDA"/>
      </top>
      <bottom/>
      <diagonal/>
    </border>
    <border>
      <left/>
      <right/>
      <top style="medium">
        <color rgb="FFDDDBDA"/>
      </top>
      <bottom style="medium">
        <color rgb="FFDDDBDA"/>
      </bottom>
      <diagonal/>
    </border>
    <border>
      <left style="thin">
        <color indexed="64"/>
      </left>
      <right style="thin">
        <color indexed="64"/>
      </right>
      <top style="thin">
        <color indexed="64"/>
      </top>
      <bottom style="thin">
        <color indexed="64"/>
      </bottom>
      <diagonal/>
    </border>
    <border>
      <left style="medium">
        <color rgb="FFA3A3A3"/>
      </left>
      <right/>
      <top/>
      <bottom style="medium">
        <color rgb="FFA3A3A3"/>
      </bottom>
      <diagonal/>
    </border>
    <border>
      <left/>
      <right/>
      <top style="medium">
        <color rgb="FFA3A3A3"/>
      </top>
      <bottom style="medium">
        <color rgb="FFA3A3A3"/>
      </bottom>
      <diagonal/>
    </border>
  </borders>
  <cellStyleXfs count="1">
    <xf numFmtId="0" fontId="0" fillId="0" borderId="0"/>
  </cellStyleXfs>
  <cellXfs count="68">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1" fillId="0" borderId="4" xfId="0" applyFont="1" applyBorder="1" applyAlignment="1">
      <alignment vertical="center" wrapText="1"/>
    </xf>
    <xf numFmtId="0" fontId="2" fillId="0" borderId="6" xfId="0" applyFont="1" applyBorder="1" applyAlignment="1">
      <alignment vertical="center" wrapText="1"/>
    </xf>
    <xf numFmtId="0" fontId="3" fillId="0" borderId="3" xfId="0" applyFont="1" applyBorder="1" applyAlignment="1">
      <alignment vertical="center" wrapText="1"/>
    </xf>
    <xf numFmtId="0" fontId="2" fillId="0" borderId="7" xfId="0" applyFont="1" applyBorder="1" applyAlignment="1">
      <alignment vertical="center" wrapText="1"/>
    </xf>
    <xf numFmtId="0" fontId="2" fillId="0" borderId="7" xfId="0" applyFont="1" applyBorder="1" applyAlignment="1">
      <alignment horizontal="left" vertical="center" wrapText="1"/>
    </xf>
    <xf numFmtId="0" fontId="0" fillId="0" borderId="0" xfId="0" applyAlignment="1">
      <alignment wrapText="1"/>
    </xf>
    <xf numFmtId="0" fontId="4" fillId="2" borderId="10" xfId="0" applyFont="1" applyFill="1" applyBorder="1" applyAlignment="1">
      <alignment vertical="center" wrapText="1"/>
    </xf>
    <xf numFmtId="0" fontId="5" fillId="2" borderId="10" xfId="0" applyFont="1" applyFill="1" applyBorder="1" applyAlignment="1">
      <alignment vertical="center" wrapText="1"/>
    </xf>
    <xf numFmtId="0" fontId="4" fillId="3" borderId="10" xfId="0" applyFont="1" applyFill="1" applyBorder="1" applyAlignment="1">
      <alignment vertical="center" wrapText="1"/>
    </xf>
    <xf numFmtId="0" fontId="5" fillId="3" borderId="10" xfId="0" applyFont="1" applyFill="1" applyBorder="1" applyAlignment="1">
      <alignment vertical="center" wrapText="1"/>
    </xf>
    <xf numFmtId="0" fontId="7" fillId="3" borderId="10" xfId="0" applyFont="1" applyFill="1" applyBorder="1" applyAlignment="1">
      <alignment vertical="center" wrapText="1"/>
    </xf>
    <xf numFmtId="0" fontId="7" fillId="3" borderId="11" xfId="0" applyFont="1" applyFill="1" applyBorder="1" applyAlignment="1">
      <alignment vertical="center" wrapText="1"/>
    </xf>
    <xf numFmtId="0" fontId="5" fillId="3" borderId="11" xfId="0" applyFont="1" applyFill="1" applyBorder="1" applyAlignment="1">
      <alignment vertical="center" wrapText="1"/>
    </xf>
    <xf numFmtId="0" fontId="8" fillId="0" borderId="0" xfId="0" applyFont="1" applyAlignment="1">
      <alignment vertical="center" wrapText="1"/>
    </xf>
    <xf numFmtId="0" fontId="0" fillId="0" borderId="0" xfId="0" quotePrefix="1"/>
    <xf numFmtId="0" fontId="10" fillId="0" borderId="0" xfId="0" applyFont="1" applyAlignment="1">
      <alignment vertical="center"/>
    </xf>
    <xf numFmtId="0" fontId="4" fillId="2" borderId="0" xfId="0" applyFont="1" applyFill="1" applyAlignment="1">
      <alignment vertical="center" wrapText="1"/>
    </xf>
    <xf numFmtId="0" fontId="0" fillId="0" borderId="12" xfId="0" quotePrefix="1" applyBorder="1"/>
    <xf numFmtId="0" fontId="0" fillId="0" borderId="12" xfId="0" applyBorder="1"/>
    <xf numFmtId="0" fontId="0" fillId="0" borderId="12" xfId="0" applyBorder="1" applyAlignment="1">
      <alignment wrapText="1"/>
    </xf>
    <xf numFmtId="0" fontId="10" fillId="0" borderId="12" xfId="0" applyFont="1" applyBorder="1" applyAlignment="1">
      <alignment vertical="center"/>
    </xf>
    <xf numFmtId="0" fontId="4" fillId="2" borderId="12" xfId="0" applyFont="1" applyFill="1" applyBorder="1" applyAlignment="1">
      <alignment vertical="center" wrapText="1"/>
    </xf>
    <xf numFmtId="0" fontId="5" fillId="2" borderId="12" xfId="0" applyFont="1" applyFill="1" applyBorder="1" applyAlignment="1">
      <alignment vertical="center" wrapText="1"/>
    </xf>
    <xf numFmtId="0" fontId="6" fillId="2" borderId="12" xfId="0" applyFont="1" applyFill="1" applyBorder="1" applyAlignment="1">
      <alignment vertical="center" wrapText="1"/>
    </xf>
    <xf numFmtId="0" fontId="11" fillId="2" borderId="12" xfId="0" applyFont="1" applyFill="1" applyBorder="1" applyAlignment="1">
      <alignment vertical="center" wrapText="1"/>
    </xf>
    <xf numFmtId="0" fontId="13" fillId="2" borderId="12" xfId="0" applyFont="1" applyFill="1" applyBorder="1" applyAlignment="1">
      <alignment vertical="center" wrapText="1"/>
    </xf>
    <xf numFmtId="0" fontId="6" fillId="2" borderId="12" xfId="0" applyFont="1" applyFill="1" applyBorder="1" applyAlignment="1">
      <alignment vertical="center"/>
    </xf>
    <xf numFmtId="0" fontId="5" fillId="2" borderId="12" xfId="0" applyFont="1" applyFill="1" applyBorder="1" applyAlignment="1">
      <alignment horizontal="left" vertical="center" wrapText="1" indent="1"/>
    </xf>
    <xf numFmtId="0" fontId="6" fillId="2" borderId="0" xfId="0" applyFont="1" applyFill="1" applyAlignment="1">
      <alignment vertical="center" wrapText="1"/>
    </xf>
    <xf numFmtId="0" fontId="17" fillId="0" borderId="0" xfId="0" applyFont="1"/>
    <xf numFmtId="0" fontId="9" fillId="2" borderId="12" xfId="0" applyFont="1" applyFill="1" applyBorder="1" applyAlignment="1">
      <alignment vertical="center" wrapText="1"/>
    </xf>
    <xf numFmtId="0" fontId="18" fillId="2" borderId="12" xfId="0" applyFont="1" applyFill="1" applyBorder="1" applyAlignment="1">
      <alignment vertical="center" wrapText="1"/>
    </xf>
    <xf numFmtId="0" fontId="5" fillId="3" borderId="12" xfId="0" applyFont="1" applyFill="1" applyBorder="1" applyAlignment="1">
      <alignment horizontal="left" vertical="center" wrapText="1" indent="1"/>
    </xf>
    <xf numFmtId="0" fontId="18" fillId="3" borderId="12" xfId="0" applyFont="1" applyFill="1" applyBorder="1" applyAlignment="1">
      <alignment vertical="center" wrapText="1"/>
    </xf>
    <xf numFmtId="0" fontId="12" fillId="2" borderId="12" xfId="0" applyFont="1" applyFill="1" applyBorder="1" applyAlignment="1">
      <alignment vertical="center" wrapText="1"/>
    </xf>
    <xf numFmtId="0" fontId="5" fillId="2" borderId="0" xfId="0" applyFont="1" applyFill="1" applyAlignment="1">
      <alignment horizontal="left" vertical="center" wrapText="1" indent="1"/>
    </xf>
    <xf numFmtId="0" fontId="21" fillId="2" borderId="12" xfId="0" applyFont="1" applyFill="1" applyBorder="1" applyAlignment="1">
      <alignment vertical="center" wrapText="1"/>
    </xf>
    <xf numFmtId="0" fontId="8" fillId="2" borderId="12" xfId="0" applyFont="1" applyFill="1" applyBorder="1" applyAlignment="1">
      <alignment vertical="center" wrapText="1"/>
    </xf>
    <xf numFmtId="0" fontId="20" fillId="2" borderId="12" xfId="0" applyFont="1" applyFill="1" applyBorder="1" applyAlignment="1">
      <alignment vertical="center" wrapText="1"/>
    </xf>
    <xf numFmtId="0" fontId="8" fillId="2" borderId="12" xfId="0" applyFont="1" applyFill="1" applyBorder="1" applyAlignment="1">
      <alignment horizontal="left" vertical="center" wrapText="1" indent="1"/>
    </xf>
    <xf numFmtId="0" fontId="2" fillId="0" borderId="13" xfId="0" applyFont="1" applyBorder="1" applyAlignment="1">
      <alignment horizontal="center" vertical="center" wrapText="1"/>
    </xf>
    <xf numFmtId="0" fontId="2" fillId="0" borderId="4" xfId="0" applyFont="1" applyBorder="1" applyAlignment="1">
      <alignment horizontal="center" vertical="center" wrapText="1"/>
    </xf>
    <xf numFmtId="0" fontId="26" fillId="0" borderId="0" xfId="0" applyFont="1"/>
    <xf numFmtId="0" fontId="3" fillId="0" borderId="4" xfId="0" applyFont="1" applyBorder="1" applyAlignment="1">
      <alignment vertical="center" wrapText="1"/>
    </xf>
    <xf numFmtId="0" fontId="2" fillId="0" borderId="12" xfId="0" applyFont="1" applyBorder="1" applyAlignment="1">
      <alignment vertical="center" wrapText="1"/>
    </xf>
    <xf numFmtId="0" fontId="27" fillId="0" borderId="0" xfId="0" applyFont="1"/>
    <xf numFmtId="0" fontId="2" fillId="0" borderId="9" xfId="0" applyFont="1" applyBorder="1" applyAlignment="1">
      <alignment horizontal="center" vertical="center" wrapText="1"/>
    </xf>
    <xf numFmtId="0" fontId="28" fillId="0" borderId="1" xfId="0" applyFont="1" applyBorder="1" applyAlignment="1">
      <alignment vertical="center" wrapText="1"/>
    </xf>
    <xf numFmtId="0" fontId="28" fillId="0" borderId="2" xfId="0" applyFont="1" applyBorder="1" applyAlignment="1">
      <alignment vertical="center" wrapText="1"/>
    </xf>
    <xf numFmtId="0" fontId="28" fillId="0" borderId="3" xfId="0" applyFont="1" applyBorder="1" applyAlignment="1">
      <alignment vertical="center" wrapText="1"/>
    </xf>
    <xf numFmtId="0" fontId="28" fillId="0" borderId="4" xfId="0" applyFont="1" applyBorder="1" applyAlignment="1">
      <alignment vertical="center" wrapText="1"/>
    </xf>
    <xf numFmtId="0" fontId="28" fillId="0" borderId="5" xfId="0" applyFont="1" applyBorder="1" applyAlignment="1">
      <alignment vertical="center" wrapText="1"/>
    </xf>
    <xf numFmtId="0" fontId="28" fillId="0" borderId="6" xfId="0" applyFont="1" applyBorder="1" applyAlignment="1">
      <alignment vertical="center" wrapText="1"/>
    </xf>
    <xf numFmtId="0" fontId="2" fillId="0" borderId="3" xfId="0" applyFont="1" applyBorder="1" applyAlignment="1">
      <alignment horizontal="center" vertical="center" wrapText="1"/>
    </xf>
    <xf numFmtId="0" fontId="2" fillId="0" borderId="0" xfId="0" applyFont="1" applyAlignment="1">
      <alignment vertical="center" wrapText="1"/>
    </xf>
    <xf numFmtId="0" fontId="28" fillId="0" borderId="0" xfId="0" applyFont="1" applyAlignment="1">
      <alignment vertical="center" wrapText="1"/>
    </xf>
    <xf numFmtId="0" fontId="2" fillId="0" borderId="5" xfId="0" applyFont="1" applyBorder="1" applyAlignment="1">
      <alignment vertical="center" wrapText="1"/>
    </xf>
    <xf numFmtId="0" fontId="2" fillId="0" borderId="6" xfId="0" applyFont="1" applyBorder="1" applyAlignment="1">
      <alignment horizontal="left" vertical="center" wrapText="1"/>
    </xf>
    <xf numFmtId="0" fontId="0" fillId="0" borderId="9" xfId="0" applyBorder="1" applyAlignment="1">
      <alignment horizontal="center"/>
    </xf>
    <xf numFmtId="0" fontId="2" fillId="0" borderId="8"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2" xfId="0" applyFont="1" applyBorder="1" applyAlignment="1">
      <alignment horizontal="center" vertical="center" wrapText="1"/>
    </xf>
    <xf numFmtId="0" fontId="2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A7D7E-4D02-4A43-9311-D8AC4BC76D1C}">
  <dimension ref="A1:N88"/>
  <sheetViews>
    <sheetView workbookViewId="0">
      <selection activeCell="F8" sqref="F8"/>
    </sheetView>
  </sheetViews>
  <sheetFormatPr baseColWidth="10" defaultRowHeight="16" x14ac:dyDescent="0.2"/>
  <cols>
    <col min="1" max="1" width="36" customWidth="1"/>
    <col min="2" max="2" width="35.1640625" customWidth="1"/>
    <col min="3" max="3" width="31.5" customWidth="1"/>
    <col min="4" max="4" width="36.5" customWidth="1"/>
    <col min="5" max="5" width="34.33203125" customWidth="1"/>
  </cols>
  <sheetData>
    <row r="1" spans="1:5" x14ac:dyDescent="0.2">
      <c r="A1" t="s">
        <v>575</v>
      </c>
      <c r="C1" t="str">
        <f>"{""" &amp; A1 &amp; """:["</f>
        <v>{"Architecture":[</v>
      </c>
      <c r="E1" t="str">
        <f>C1 &amp; D1</f>
        <v>{"Architecture":[</v>
      </c>
    </row>
    <row r="2" spans="1:5" x14ac:dyDescent="0.2">
      <c r="B2" t="s">
        <v>576</v>
      </c>
      <c r="C2" t="str">
        <f>"{""" &amp; B2 &amp; """:["</f>
        <v>{"Data Model":[</v>
      </c>
      <c r="E2" t="str">
        <f t="shared" ref="E2:E12" si="0">C2 &amp; D2</f>
        <v>{"Data Model":[</v>
      </c>
    </row>
    <row r="3" spans="1:5" x14ac:dyDescent="0.2">
      <c r="C3" t="s">
        <v>578</v>
      </c>
      <c r="D3" t="str">
        <f>"""" &amp; C3 &amp; """"</f>
        <v>"Directional Data Processing"</v>
      </c>
      <c r="E3" t="str">
        <f xml:space="preserve"> D3</f>
        <v>"Directional Data Processing"</v>
      </c>
    </row>
    <row r="4" spans="1:5" x14ac:dyDescent="0.2">
      <c r="C4" t="s">
        <v>579</v>
      </c>
      <c r="D4" t="str">
        <f>",""" &amp; C4 &amp; """"</f>
        <v>,"Data Uploader"</v>
      </c>
      <c r="E4" t="str">
        <f t="shared" ref="E4:E6" si="1" xml:space="preserve"> D4</f>
        <v>,"Data Uploader"</v>
      </c>
    </row>
    <row r="5" spans="1:5" x14ac:dyDescent="0.2">
      <c r="C5" t="s">
        <v>815</v>
      </c>
      <c r="D5" t="str">
        <f>",""" &amp; C5 &amp; """"</f>
        <v>,"Schedule Pipeline Management"</v>
      </c>
      <c r="E5" t="str">
        <f t="shared" si="1"/>
        <v>,"Schedule Pipeline Management"</v>
      </c>
    </row>
    <row r="6" spans="1:5" x14ac:dyDescent="0.2">
      <c r="D6" t="s">
        <v>584</v>
      </c>
      <c r="E6" t="str">
        <f t="shared" si="1"/>
        <v>],</v>
      </c>
    </row>
    <row r="7" spans="1:5" x14ac:dyDescent="0.2">
      <c r="B7" t="s">
        <v>577</v>
      </c>
      <c r="D7" t="str">
        <f>"""" &amp; B7 &amp; """:["</f>
        <v>"Process Flow":[</v>
      </c>
      <c r="E7" t="str">
        <f t="shared" si="0"/>
        <v>"Process Flow":[</v>
      </c>
    </row>
    <row r="8" spans="1:5" x14ac:dyDescent="0.2">
      <c r="C8" t="s">
        <v>580</v>
      </c>
      <c r="D8" t="str">
        <f>"""" &amp; C8 &amp; """"</f>
        <v>"Insert"</v>
      </c>
      <c r="E8" t="str">
        <f>D8</f>
        <v>"Insert"</v>
      </c>
    </row>
    <row r="9" spans="1:5" x14ac:dyDescent="0.2">
      <c r="C9" t="s">
        <v>581</v>
      </c>
      <c r="D9" t="str">
        <f t="shared" ref="D9:D11" si="2">",""" &amp; C9 &amp; """"</f>
        <v>,"Update"</v>
      </c>
      <c r="E9" t="str">
        <f>D9</f>
        <v>,"Update"</v>
      </c>
    </row>
    <row r="10" spans="1:5" x14ac:dyDescent="0.2">
      <c r="C10" t="s">
        <v>582</v>
      </c>
      <c r="D10" t="str">
        <f t="shared" si="2"/>
        <v>,"Delete"</v>
      </c>
      <c r="E10" t="str">
        <f>D10</f>
        <v>,"Delete"</v>
      </c>
    </row>
    <row r="11" spans="1:5" x14ac:dyDescent="0.2">
      <c r="C11" t="s">
        <v>583</v>
      </c>
      <c r="D11" t="str">
        <f t="shared" si="2"/>
        <v>,"Upsert"</v>
      </c>
      <c r="E11" t="str">
        <f>D11</f>
        <v>,"Upsert"</v>
      </c>
    </row>
    <row r="12" spans="1:5" x14ac:dyDescent="0.2">
      <c r="D12" t="str">
        <f>"]}"</f>
        <v>]}</v>
      </c>
      <c r="E12" t="str">
        <f t="shared" si="0"/>
        <v>]}</v>
      </c>
    </row>
    <row r="13" spans="1:5" x14ac:dyDescent="0.2">
      <c r="A13" t="s">
        <v>17</v>
      </c>
      <c r="C13" t="str">
        <f>"],""" &amp; A13 &amp; """:["</f>
        <v>],"Post-Installation":[</v>
      </c>
      <c r="E13" t="str">
        <f>C13 &amp; D13</f>
        <v>],"Post-Installation":[</v>
      </c>
    </row>
    <row r="14" spans="1:5" x14ac:dyDescent="0.2">
      <c r="A14" t="s">
        <v>0</v>
      </c>
      <c r="C14" t="str">
        <f>"],""" &amp; A14 &amp; """:["</f>
        <v>],"Connection":[</v>
      </c>
      <c r="E14" t="str">
        <f t="shared" ref="E14:E46" si="3">C14 &amp; D14</f>
        <v>],"Connection":[</v>
      </c>
    </row>
    <row r="15" spans="1:5" x14ac:dyDescent="0.2">
      <c r="B15" t="s">
        <v>236</v>
      </c>
      <c r="D15" t="str">
        <f>"""" &amp; B15 &amp; """"</f>
        <v>"Auth. Options"</v>
      </c>
      <c r="E15" t="str">
        <f t="shared" si="3"/>
        <v>"Auth. Options"</v>
      </c>
    </row>
    <row r="16" spans="1:5" x14ac:dyDescent="0.2">
      <c r="B16" t="s">
        <v>234</v>
      </c>
      <c r="D16" t="str">
        <f>",""" &amp; B16 &amp; """"</f>
        <v>,"Quick Actions"</v>
      </c>
      <c r="E16" t="str">
        <f t="shared" ref="E16" si="4">C16 &amp; D16</f>
        <v>,"Quick Actions"</v>
      </c>
    </row>
    <row r="17" spans="1:5" x14ac:dyDescent="0.2">
      <c r="A17" t="s">
        <v>2</v>
      </c>
      <c r="C17" t="str">
        <f>"],""" &amp; A17 &amp; """:["</f>
        <v>],"Direction":[</v>
      </c>
      <c r="E17" t="str">
        <f t="shared" si="3"/>
        <v>],"Direction":[</v>
      </c>
    </row>
    <row r="18" spans="1:5" x14ac:dyDescent="0.2">
      <c r="A18" t="s">
        <v>816</v>
      </c>
      <c r="C18" t="str">
        <f>"],""" &amp; A18 &amp; """:["</f>
        <v>],"Pipeline":[</v>
      </c>
      <c r="E18" t="str">
        <f t="shared" ref="E18:E24" si="5">C18 &amp; D18</f>
        <v>],"Pipeline":[</v>
      </c>
    </row>
    <row r="19" spans="1:5" x14ac:dyDescent="0.2">
      <c r="E19" t="str">
        <f t="shared" si="5"/>
        <v/>
      </c>
    </row>
    <row r="20" spans="1:5" x14ac:dyDescent="0.2">
      <c r="B20" t="s">
        <v>817</v>
      </c>
      <c r="D20" t="str">
        <f>"""" &amp; B20 &amp; """"</f>
        <v>"Pipeline Builder"</v>
      </c>
      <c r="E20" t="str">
        <f t="shared" si="5"/>
        <v>"Pipeline Builder"</v>
      </c>
    </row>
    <row r="21" spans="1:5" x14ac:dyDescent="0.2">
      <c r="B21" t="s">
        <v>568</v>
      </c>
      <c r="D21" t="str">
        <f t="shared" ref="D21" si="6">",""" &amp; B21 &amp; """"</f>
        <v>,"Determine Sequence"</v>
      </c>
      <c r="E21" t="str">
        <f t="shared" ref="E21" si="7">C21 &amp; D21</f>
        <v>,"Determine Sequence"</v>
      </c>
    </row>
    <row r="22" spans="1:5" x14ac:dyDescent="0.2">
      <c r="B22" t="s">
        <v>234</v>
      </c>
      <c r="D22" t="str">
        <f t="shared" ref="D22" si="8">",""" &amp; B22 &amp; """"</f>
        <v>,"Quick Actions"</v>
      </c>
      <c r="E22" t="str">
        <f t="shared" si="5"/>
        <v>,"Quick Actions"</v>
      </c>
    </row>
    <row r="23" spans="1:5" x14ac:dyDescent="0.2">
      <c r="E23" t="str">
        <f t="shared" si="5"/>
        <v/>
      </c>
    </row>
    <row r="24" spans="1:5" x14ac:dyDescent="0.2">
      <c r="E24" t="str">
        <f t="shared" si="5"/>
        <v/>
      </c>
    </row>
    <row r="25" spans="1:5" x14ac:dyDescent="0.2">
      <c r="A25" t="s">
        <v>505</v>
      </c>
      <c r="C25" t="str">
        <f>"],""" &amp; A25 &amp; """:["</f>
        <v>],"Executable":[</v>
      </c>
      <c r="E25" t="str">
        <f t="shared" ref="E25:E32" si="9">C25 &amp; D25</f>
        <v>],"Executable":[</v>
      </c>
    </row>
    <row r="26" spans="1:5" x14ac:dyDescent="0.2">
      <c r="E26" t="str">
        <f t="shared" si="9"/>
        <v/>
      </c>
    </row>
    <row r="27" spans="1:5" x14ac:dyDescent="0.2">
      <c r="B27" t="s">
        <v>4</v>
      </c>
      <c r="C27" t="str">
        <f>"{""" &amp; B27 &amp; """:["</f>
        <v>{"Fields Mapper":[</v>
      </c>
      <c r="E27" t="str">
        <f t="shared" ref="E27" si="10">C27 &amp; D27</f>
        <v>{"Fields Mapper":[</v>
      </c>
    </row>
    <row r="28" spans="1:5" x14ac:dyDescent="0.2">
      <c r="C28" t="s">
        <v>561</v>
      </c>
      <c r="D28" t="str">
        <f>"""" &amp; C28 &amp; """"</f>
        <v>"Elements of Mapping"</v>
      </c>
      <c r="E28" t="str">
        <f>D28</f>
        <v>"Elements of Mapping"</v>
      </c>
    </row>
    <row r="29" spans="1:5" x14ac:dyDescent="0.2">
      <c r="C29" t="s">
        <v>329</v>
      </c>
      <c r="D29" t="str">
        <f>",""" &amp; C29 &amp; """"</f>
        <v>,"Calculate Field Values"</v>
      </c>
      <c r="E29" t="str">
        <f>D29</f>
        <v>,"Calculate Field Values"</v>
      </c>
    </row>
    <row r="30" spans="1:5" x14ac:dyDescent="0.2">
      <c r="D30" t="str">
        <f>"]}"</f>
        <v>]}</v>
      </c>
      <c r="E30" t="str">
        <f>D30</f>
        <v>]}</v>
      </c>
    </row>
    <row r="31" spans="1:5" x14ac:dyDescent="0.2">
      <c r="B31" t="s">
        <v>235</v>
      </c>
      <c r="D31" t="str">
        <f>",""" &amp; B31 &amp; """"</f>
        <v>,"View Source Data"</v>
      </c>
      <c r="E31" t="str">
        <f>D31</f>
        <v>,"View Source Data"</v>
      </c>
    </row>
    <row r="32" spans="1:5" x14ac:dyDescent="0.2">
      <c r="B32" t="s">
        <v>234</v>
      </c>
      <c r="D32" t="str">
        <f>",""" &amp; B32 &amp; """"</f>
        <v>,"Quick Actions"</v>
      </c>
      <c r="E32" t="str">
        <f t="shared" si="9"/>
        <v>,"Quick Actions"</v>
      </c>
    </row>
    <row r="34" spans="1:5" ht="17" customHeight="1" x14ac:dyDescent="0.2">
      <c r="A34" t="s">
        <v>5</v>
      </c>
      <c r="C34" t="str">
        <f>"],""" &amp; A34 &amp; """:["</f>
        <v>],"Field Mapping":[</v>
      </c>
      <c r="E34" t="str">
        <f>C34 &amp; D34</f>
        <v>],"Field Mapping":[</v>
      </c>
    </row>
    <row r="35" spans="1:5" x14ac:dyDescent="0.2">
      <c r="E35" t="str">
        <f t="shared" si="3"/>
        <v/>
      </c>
    </row>
    <row r="36" spans="1:5" x14ac:dyDescent="0.2">
      <c r="A36" t="s">
        <v>818</v>
      </c>
      <c r="C36" t="str">
        <f>"],""" &amp; A36 &amp; """:["</f>
        <v>],"Pipeline Execution":[</v>
      </c>
      <c r="E36" t="str">
        <f t="shared" si="3"/>
        <v>],"Pipeline Execution":[</v>
      </c>
    </row>
    <row r="37" spans="1:5" x14ac:dyDescent="0.2">
      <c r="E37" t="str">
        <f t="shared" si="3"/>
        <v/>
      </c>
    </row>
    <row r="38" spans="1:5" x14ac:dyDescent="0.2">
      <c r="A38" t="s">
        <v>328</v>
      </c>
      <c r="C38" t="str">
        <f>"],""" &amp; A38 &amp; """:["</f>
        <v>],"Execution":[</v>
      </c>
      <c r="E38" t="str">
        <f t="shared" si="3"/>
        <v>],"Execution":[</v>
      </c>
    </row>
    <row r="39" spans="1:5" x14ac:dyDescent="0.2">
      <c r="E39" t="str">
        <f t="shared" si="3"/>
        <v/>
      </c>
    </row>
    <row r="40" spans="1:5" x14ac:dyDescent="0.2">
      <c r="B40" t="s">
        <v>234</v>
      </c>
      <c r="D40" t="str">
        <f>"""" &amp; B40 &amp; """"</f>
        <v>"Quick Actions"</v>
      </c>
      <c r="E40" t="str">
        <f t="shared" si="3"/>
        <v>"Quick Actions"</v>
      </c>
    </row>
    <row r="41" spans="1:5" x14ac:dyDescent="0.2">
      <c r="E41" t="str">
        <f t="shared" si="3"/>
        <v/>
      </c>
    </row>
    <row r="42" spans="1:5" x14ac:dyDescent="0.2">
      <c r="E42" t="str">
        <f t="shared" si="3"/>
        <v/>
      </c>
    </row>
    <row r="43" spans="1:5" x14ac:dyDescent="0.2">
      <c r="A43" t="s">
        <v>6</v>
      </c>
      <c r="C43" t="str">
        <f>"],""" &amp; A43 &amp; """:["</f>
        <v>],"Batch Execution":[</v>
      </c>
      <c r="E43" t="str">
        <f t="shared" si="3"/>
        <v>],"Batch Execution":[</v>
      </c>
    </row>
    <row r="44" spans="1:5" x14ac:dyDescent="0.2">
      <c r="B44" t="s">
        <v>234</v>
      </c>
      <c r="D44" t="str">
        <f>"""" &amp; B44 &amp; """"</f>
        <v>"Quick Actions"</v>
      </c>
      <c r="E44" t="str">
        <f t="shared" si="3"/>
        <v>"Quick Actions"</v>
      </c>
    </row>
    <row r="45" spans="1:5" x14ac:dyDescent="0.2">
      <c r="E45" t="str">
        <f t="shared" si="3"/>
        <v/>
      </c>
    </row>
    <row r="46" spans="1:5" x14ac:dyDescent="0.2">
      <c r="A46" t="s">
        <v>499</v>
      </c>
      <c r="C46" t="str">
        <f>"],""" &amp; A46 &amp; """:["</f>
        <v>],"Schedule":[</v>
      </c>
      <c r="E46" t="str">
        <f t="shared" si="3"/>
        <v>],"Schedule":[</v>
      </c>
    </row>
    <row r="47" spans="1:5" x14ac:dyDescent="0.2">
      <c r="B47" t="s">
        <v>560</v>
      </c>
      <c r="D47" t="str">
        <f>"""" &amp; B47 &amp; """"</f>
        <v>"Executable Schedule"</v>
      </c>
      <c r="E47" t="str">
        <f>D47</f>
        <v>"Executable Schedule"</v>
      </c>
    </row>
    <row r="48" spans="1:5" x14ac:dyDescent="0.2">
      <c r="B48" t="s">
        <v>819</v>
      </c>
      <c r="D48" t="str">
        <f>",""" &amp; B48 &amp; """"</f>
        <v>,"Pipeline Schedule"</v>
      </c>
      <c r="E48" t="str">
        <f t="shared" ref="E48" si="11">D48</f>
        <v>,"Pipeline Schedule"</v>
      </c>
    </row>
    <row r="51" spans="3:5" x14ac:dyDescent="0.2">
      <c r="C51" t="str">
        <f>"]}"</f>
        <v>]}</v>
      </c>
      <c r="E51" t="str">
        <f>C51 &amp; D51</f>
        <v>]}</v>
      </c>
    </row>
    <row r="73" spans="14:14" x14ac:dyDescent="0.2">
      <c r="N73" t="s">
        <v>7</v>
      </c>
    </row>
    <row r="74" spans="14:14" x14ac:dyDescent="0.2">
      <c r="N74" t="s">
        <v>8</v>
      </c>
    </row>
    <row r="75" spans="14:14" x14ac:dyDescent="0.2">
      <c r="N75" t="s">
        <v>9</v>
      </c>
    </row>
    <row r="76" spans="14:14" x14ac:dyDescent="0.2">
      <c r="N76" t="s">
        <v>10</v>
      </c>
    </row>
    <row r="77" spans="14:14" x14ac:dyDescent="0.2">
      <c r="N77" t="s">
        <v>11</v>
      </c>
    </row>
    <row r="78" spans="14:14" x14ac:dyDescent="0.2">
      <c r="N78" t="s">
        <v>12</v>
      </c>
    </row>
    <row r="79" spans="14:14" x14ac:dyDescent="0.2">
      <c r="N79" t="s">
        <v>13</v>
      </c>
    </row>
    <row r="80" spans="14:14" x14ac:dyDescent="0.2">
      <c r="N80" t="s">
        <v>14</v>
      </c>
    </row>
    <row r="81" spans="14:14" x14ac:dyDescent="0.2">
      <c r="N81" t="s">
        <v>16</v>
      </c>
    </row>
    <row r="84" spans="14:14" x14ac:dyDescent="0.2">
      <c r="N84" t="str">
        <f>"+ (Add)"</f>
        <v>+ (Add)</v>
      </c>
    </row>
    <row r="85" spans="14:14" x14ac:dyDescent="0.2">
      <c r="N85" t="str">
        <f>"- (Substract)"</f>
        <v>- (Substract)</v>
      </c>
    </row>
    <row r="86" spans="14:14" x14ac:dyDescent="0.2">
      <c r="N86" t="str">
        <f xml:space="preserve"> "* (Multiply)"</f>
        <v>* (Multiply)</v>
      </c>
    </row>
    <row r="87" spans="14:14" x14ac:dyDescent="0.2">
      <c r="N87" t="str">
        <f xml:space="preserve"> "/ (Divide)"</f>
        <v>/ (Divide)</v>
      </c>
    </row>
    <row r="88" spans="14:14" x14ac:dyDescent="0.2">
      <c r="N88" t="s">
        <v>15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0341F-EDD4-4841-8C7C-725F476A3F21}">
  <dimension ref="A3:E19"/>
  <sheetViews>
    <sheetView workbookViewId="0">
      <selection activeCell="C7" sqref="C7"/>
    </sheetView>
  </sheetViews>
  <sheetFormatPr baseColWidth="10" defaultRowHeight="16" x14ac:dyDescent="0.2"/>
  <cols>
    <col min="1" max="1" width="49.5" customWidth="1"/>
    <col min="2" max="2" width="52.5" customWidth="1"/>
    <col min="3" max="3" width="44.33203125" customWidth="1"/>
    <col min="4" max="4" width="48" customWidth="1"/>
    <col min="5" max="5" width="45.83203125" customWidth="1"/>
  </cols>
  <sheetData>
    <row r="3" spans="1:5" ht="17" thickBot="1" x14ac:dyDescent="0.25">
      <c r="A3" s="63" t="s">
        <v>61</v>
      </c>
      <c r="B3" s="63"/>
      <c r="C3" s="63"/>
      <c r="E3" t="str">
        <f>"&lt;div class='v-space'&gt;&lt;/div&gt;&lt;div&gt;&lt;h2&gt;" &amp; A3 &amp; "&lt;/h2&gt;"</f>
        <v>&lt;div class='v-space'&gt;&lt;/div&gt;&lt;div&gt;&lt;h2&gt;Details&lt;/h2&gt;</v>
      </c>
    </row>
    <row r="5" spans="1:5" ht="17" thickBot="1" x14ac:dyDescent="0.25">
      <c r="A5" s="58" t="s">
        <v>18</v>
      </c>
      <c r="B5" s="58" t="s">
        <v>262</v>
      </c>
      <c r="C5" s="46" t="s">
        <v>20</v>
      </c>
      <c r="E5" t="str">
        <f>"&lt;table&gt;&lt;thead&gt;&lt;th class='table-column-name'&gt;"&amp;A5&amp;"&lt;/th&gt;&lt;th class='table-column-wide'&gt;"&amp;B5&amp;"&lt;/th&gt;&lt;th&gt;" &amp; C5 &amp; "&lt;/th&gt;&lt;/thead&gt;&lt;tbody&gt;"</f>
        <v>&lt;table&gt;&lt;thead&gt;&lt;th class='table-column-name'&gt;Name&lt;/th&gt;&lt;th class='table-column-wide'&gt;Developer Name&lt;/th&gt;&lt;th&gt;Description&lt;/th&gt;&lt;/thead&gt;&lt;tbody&gt;</v>
      </c>
    </row>
    <row r="6" spans="1:5" ht="33" thickBot="1" x14ac:dyDescent="0.25">
      <c r="A6" s="3" t="s">
        <v>42</v>
      </c>
      <c r="B6" s="3" t="s">
        <v>336</v>
      </c>
      <c r="C6" s="4" t="s">
        <v>846</v>
      </c>
      <c r="E6" t="str">
        <f t="shared" ref="E6:E12" si="0">"&lt;tr&gt;&lt;td&gt;" &amp;A6 &amp; "&lt;/td&gt;&lt;td class='slds-truncate'&gt;" &amp;B6 &amp; "&lt;/td&gt;&lt;td&gt;" &amp; C6 &amp; "&lt;/td&gt;&lt;/tr&gt;"</f>
        <v>&lt;tr&gt;&lt;td&gt;Completed?&lt;/td&gt;&lt;td class='slds-truncate'&gt;pushtopics__Completed__c&lt;/td&gt;&lt;td&gt;Indicates whether the Pipeline Execution is completed or still running in progress.&lt;/td&gt;&lt;/tr&gt;</v>
      </c>
    </row>
    <row r="7" spans="1:5" ht="17" thickBot="1" x14ac:dyDescent="0.25">
      <c r="A7" s="54" t="s">
        <v>570</v>
      </c>
      <c r="B7" s="55" t="s">
        <v>569</v>
      </c>
      <c r="C7" s="4" t="s">
        <v>847</v>
      </c>
      <c r="D7" s="34"/>
      <c r="E7" t="str">
        <f t="shared" si="0"/>
        <v>&lt;tr&gt;&lt;td&gt;Delete Execution Logs After Completion?&lt;/td&gt;&lt;td class='slds-truncate'&gt;pushtopics__DeleteExecutionLogsAfterCompletion__c&lt;/td&gt;&lt;td&gt;Copied from the Pipeline at the time it was executed.&lt;/td&gt;&lt;/tr&gt;</v>
      </c>
    </row>
    <row r="8" spans="1:5" ht="17" thickBot="1" x14ac:dyDescent="0.25">
      <c r="A8" s="3" t="s">
        <v>41</v>
      </c>
      <c r="B8" s="3" t="s">
        <v>334</v>
      </c>
      <c r="C8" s="4" t="s">
        <v>848</v>
      </c>
      <c r="E8" t="str">
        <f t="shared" si="0"/>
        <v>&lt;tr&gt;&lt;td&gt;End Time&lt;/td&gt;&lt;td class='slds-truncate'&gt;pushtopics__EndTime__c&lt;/td&gt;&lt;td&gt;The time a Pipeline Execution ended.&lt;/td&gt;&lt;/tr&gt;</v>
      </c>
    </row>
    <row r="9" spans="1:5" ht="17" thickBot="1" x14ac:dyDescent="0.25">
      <c r="A9" s="3" t="s">
        <v>59</v>
      </c>
      <c r="B9" s="3" t="s">
        <v>344</v>
      </c>
      <c r="C9" s="4" t="s">
        <v>559</v>
      </c>
      <c r="E9" t="str">
        <f t="shared" si="0"/>
        <v>&lt;tr&gt;&lt;td&gt;Exceptions&lt;/td&gt;&lt;td class='slds-truncate'&gt;pushtopics__Exceptions__c&lt;/td&gt;&lt;td&gt;Exceptions while executing.&lt;/td&gt;&lt;/tr&gt;</v>
      </c>
    </row>
    <row r="10" spans="1:5" ht="33" thickBot="1" x14ac:dyDescent="0.25">
      <c r="A10" s="3" t="s">
        <v>390</v>
      </c>
      <c r="B10" s="3" t="s">
        <v>391</v>
      </c>
      <c r="C10" s="4" t="s">
        <v>849</v>
      </c>
      <c r="E10" t="str">
        <f t="shared" si="0"/>
        <v>&lt;tr&gt;&lt;td&gt;Failed Executions&lt;/td&gt;&lt;td class='slds-truncate'&gt;pushtopics__FailedExecutions__c&lt;/td&gt;&lt;td&gt;The failed Mapping's Executions count associated with the Pipeline Execution.&lt;/td&gt;&lt;/tr&gt;</v>
      </c>
    </row>
    <row r="11" spans="1:5" ht="17" thickBot="1" x14ac:dyDescent="0.25">
      <c r="A11" s="3" t="s">
        <v>816</v>
      </c>
      <c r="B11" s="3" t="s">
        <v>825</v>
      </c>
      <c r="C11" s="46" t="s">
        <v>850</v>
      </c>
      <c r="E11" t="str">
        <f t="shared" si="0"/>
        <v>&lt;tr&gt;&lt;td&gt;Pipeline&lt;/td&gt;&lt;td class='slds-truncate'&gt;pushtopics__Pipeline__c&lt;/td&gt;&lt;td&gt;Master-detail relationship with the Pipeline object.&lt;/td&gt;&lt;/tr&gt;</v>
      </c>
    </row>
    <row r="12" spans="1:5" ht="49" thickBot="1" x14ac:dyDescent="0.25">
      <c r="A12" s="3" t="s">
        <v>851</v>
      </c>
      <c r="B12" s="3" t="s">
        <v>18</v>
      </c>
      <c r="C12" s="46" t="s">
        <v>852</v>
      </c>
      <c r="E12" t="str">
        <f t="shared" si="0"/>
        <v>&lt;tr&gt;&lt;td&gt;Pipeline Execution Name&lt;/td&gt;&lt;td class='slds-truncate'&gt;Name&lt;/td&gt;&lt;td&gt;Name of the Pipeline Execution. It is auto-generated, where value is the concatenation of Pipeline's Name and the time when the Pipeline Execution is created.&lt;/td&gt;&lt;/tr&gt;</v>
      </c>
    </row>
    <row r="13" spans="1:5" ht="17" thickBot="1" x14ac:dyDescent="0.25">
      <c r="A13" s="59" t="s">
        <v>443</v>
      </c>
      <c r="B13" s="59" t="s">
        <v>446</v>
      </c>
      <c r="C13" s="4" t="s">
        <v>847</v>
      </c>
      <c r="E13" t="str">
        <f t="shared" ref="E13:E17" si="1">"&lt;tr&gt;&lt;td&gt;" &amp;A13 &amp; "&lt;/td&gt;&lt;td class='slds-truncate'&gt;" &amp;B13 &amp; "&lt;/td&gt;&lt;td&gt;" &amp; C13 &amp; "&lt;/td&gt;&lt;/tr&gt;"</f>
        <v>&lt;tr&gt;&lt;td&gt;Notify Email Addresses&lt;/td&gt;&lt;td class='slds-truncate'&gt;pushtopics__NotifyEmailAddresses__c&lt;/td&gt;&lt;td&gt;Copied from the Pipeline at the time it was executed.&lt;/td&gt;&lt;/tr&gt;</v>
      </c>
    </row>
    <row r="14" spans="1:5" ht="17" thickBot="1" x14ac:dyDescent="0.25">
      <c r="A14" s="59" t="s">
        <v>444</v>
      </c>
      <c r="B14" s="59" t="s">
        <v>447</v>
      </c>
      <c r="C14" s="4" t="s">
        <v>847</v>
      </c>
      <c r="E14" t="str">
        <f t="shared" si="1"/>
        <v>&lt;tr&gt;&lt;td&gt;Notify When Execution Completes?&lt;/td&gt;&lt;td class='slds-truncate'&gt;pushtopics__NotifyWhenExecutionCompletes__c&lt;/td&gt;&lt;td&gt;Copied from the Pipeline at the time it was executed.&lt;/td&gt;&lt;/tr&gt;</v>
      </c>
    </row>
    <row r="15" spans="1:5" ht="17" thickBot="1" x14ac:dyDescent="0.25">
      <c r="A15" s="3" t="s">
        <v>40</v>
      </c>
      <c r="B15" s="3" t="s">
        <v>335</v>
      </c>
      <c r="C15" s="2" t="s">
        <v>853</v>
      </c>
      <c r="E15" t="str">
        <f>"&lt;tr&gt;&lt;td&gt;" &amp;A15 &amp; "&lt;/td&gt;&lt;td class='slds-truncate'&gt;" &amp;B15 &amp; "&lt;/td&gt;&lt;td&gt;" &amp; C15 &amp; "&lt;/td&gt;&lt;/tr&gt;"</f>
        <v>&lt;tr&gt;&lt;td&gt;Start Time&lt;/td&gt;&lt;td class='slds-truncate'&gt;pushtopics__StartTime__c&lt;/td&gt;&lt;td&gt;The time a Pipeline Execution started.&lt;/td&gt;&lt;/tr&gt;</v>
      </c>
    </row>
    <row r="16" spans="1:5" ht="33" thickBot="1" x14ac:dyDescent="0.25">
      <c r="A16" s="3" t="s">
        <v>44</v>
      </c>
      <c r="B16" s="3" t="s">
        <v>337</v>
      </c>
      <c r="C16" s="55" t="s">
        <v>854</v>
      </c>
      <c r="E16" t="str">
        <f>"&lt;tr&gt;&lt;td&gt;" &amp;A16 &amp; "&lt;/td&gt;&lt;td class='slds-truncate'&gt;" &amp;B16 &amp; "&lt;/td&gt;&lt;td&gt;" &amp; C16 &amp; "&lt;/td&gt;&lt;/tr&gt;"</f>
        <v>&lt;tr&gt;&lt;td&gt;Stopped?&lt;/td&gt;&lt;td class='slds-truncate'&gt;pushtopics__Stopped__c&lt;/td&gt;&lt;td&gt;Indicates whether the Pipeline Execution was stopped or not.&lt;/td&gt;&lt;/tr&gt;</v>
      </c>
    </row>
    <row r="17" spans="1:5" ht="33" thickBot="1" x14ac:dyDescent="0.25">
      <c r="A17" s="3" t="s">
        <v>389</v>
      </c>
      <c r="B17" s="3" t="s">
        <v>392</v>
      </c>
      <c r="C17" s="4" t="s">
        <v>855</v>
      </c>
      <c r="E17" t="str">
        <f t="shared" si="1"/>
        <v>&lt;tr&gt;&lt;td&gt;Succeeded Executions&lt;/td&gt;&lt;td class='slds-truncate'&gt;pushtopics__SucceededExecutions__c&lt;/td&gt;&lt;td&gt;The succeeceeded Mapping's Executions count associated with the Pipeline Execution.&lt;/td&gt;&lt;/tr&gt;</v>
      </c>
    </row>
    <row r="18" spans="1:5" ht="33" thickBot="1" x14ac:dyDescent="0.25">
      <c r="A18" s="3" t="s">
        <v>46</v>
      </c>
      <c r="B18" s="3" t="s">
        <v>338</v>
      </c>
      <c r="C18" s="4" t="s">
        <v>856</v>
      </c>
      <c r="E18" t="str">
        <f>"&lt;tr&gt;&lt;td&gt;" &amp;A18 &amp; "&lt;/td&gt;&lt;td class='slds-truncate'&gt;" &amp;B18 &amp; "&lt;/td&gt;&lt;td&gt;" &amp; C18 &amp; "&lt;/td&gt;&lt;/tr&gt;"</f>
        <v>&lt;tr&gt;&lt;td&gt;Succeeded?&lt;/td&gt;&lt;td class='slds-truncate'&gt;pushtopics__Succeeded__c&lt;/td&gt;&lt;td&gt;Indicates whether the Pipeline Execution was succeeded or not.&lt;/td&gt;&lt;/tr&gt;</v>
      </c>
    </row>
    <row r="19" spans="1:5" x14ac:dyDescent="0.2">
      <c r="E19" t="str">
        <f>"&lt;/tbody&gt;&lt;/table&gt;&lt;/div&gt;"</f>
        <v>&lt;/tbody&gt;&lt;/table&gt;&lt;/div&gt;</v>
      </c>
    </row>
  </sheetData>
  <mergeCells count="1">
    <mergeCell ref="A3:C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B68E-A998-E741-8893-51B64EB764DF}">
  <dimension ref="A3:F15"/>
  <sheetViews>
    <sheetView workbookViewId="0">
      <selection activeCell="F7" sqref="F7"/>
    </sheetView>
  </sheetViews>
  <sheetFormatPr baseColWidth="10" defaultRowHeight="16" x14ac:dyDescent="0.2"/>
  <cols>
    <col min="1" max="2" width="42.5" customWidth="1"/>
    <col min="4" max="4" width="87.5" customWidth="1"/>
    <col min="6" max="6" width="34" customWidth="1"/>
  </cols>
  <sheetData>
    <row r="3" spans="1:6" x14ac:dyDescent="0.2">
      <c r="A3" t="s">
        <v>233</v>
      </c>
      <c r="F3" t="str">
        <f>"&lt;h2&gt;" &amp; A3 &amp; "&lt;/h2&gt;"</f>
        <v>&lt;h2&gt;Fields&lt;/h2&gt;</v>
      </c>
    </row>
    <row r="5" spans="1:6" ht="17" thickBot="1" x14ac:dyDescent="0.25">
      <c r="F5" t="str">
        <f>"&lt;div class='v-space'&gt;&lt;/div&gt;&lt;div&gt;"</f>
        <v>&lt;div class='v-space'&gt;&lt;/div&gt;&lt;div&gt;</v>
      </c>
    </row>
    <row r="6" spans="1:6" ht="17" thickBot="1" x14ac:dyDescent="0.25">
      <c r="A6" s="1" t="s">
        <v>18</v>
      </c>
      <c r="B6" s="2" t="s">
        <v>262</v>
      </c>
      <c r="C6" s="2" t="s">
        <v>19</v>
      </c>
      <c r="D6" s="2" t="s">
        <v>20</v>
      </c>
      <c r="F6" t="str">
        <f>"&lt;table&gt;&lt;thead&gt;&lt;th class='table-column-name'&gt;"&amp;A6&amp;"&lt;/th&gt;&lt;th class='table-column-wide'&gt;"&amp;B6&amp;"&lt;/th&gt;&lt;th class='table-column-narrow'&gt;" &amp; C6 &amp; "&lt;/th&gt;&lt;th&gt;"&amp;D6&amp;"&lt;/th&gt;&lt;/thead&gt;&lt;tbody&gt;"</f>
        <v>&lt;table&gt;&lt;thead&gt;&lt;th class='table-column-name'&gt;Name&lt;/th&gt;&lt;th class='table-column-wide'&gt;Developer Name&lt;/th&gt;&lt;th class='table-column-narrow'&gt;Required&lt;/th&gt;&lt;th&gt;Description&lt;/th&gt;&lt;/thead&gt;&lt;tbody&gt;</v>
      </c>
    </row>
    <row r="7" spans="1:6" ht="33" thickBot="1" x14ac:dyDescent="0.25">
      <c r="A7" s="3" t="s">
        <v>238</v>
      </c>
      <c r="B7" s="4" t="s">
        <v>244</v>
      </c>
      <c r="C7" s="4" t="s">
        <v>21</v>
      </c>
      <c r="D7" s="4" t="s">
        <v>359</v>
      </c>
      <c r="F7" t="str">
        <f>"&lt;tr&gt;&lt;td&gt;" &amp; A7 &amp; "&lt;/td&gt;&lt;td&gt;" &amp; B7 &amp; "&lt;/td&gt;&lt;td&gt;" &amp; C7 &amp; "&lt;/td&gt;&lt;td&gt;" &amp; D7 &amp; "&lt;/td&gt;&lt;/tr&gt;"</f>
        <v>&lt;tr&gt;&lt;td&gt;API Name&lt;/td&gt;&lt;td&gt;pushtopics__ApiName__c&lt;/td&gt;&lt;td&gt;Y&lt;/td&gt;&lt;td&gt; API Name of the Direction. It is a unique and external Id field, by default hidden from the page layout  and always defaulted to the Name field value.&lt;/td&gt;&lt;/tr&gt;</v>
      </c>
    </row>
    <row r="8" spans="1:6" ht="17" thickBot="1" x14ac:dyDescent="0.25">
      <c r="A8" s="3" t="s">
        <v>20</v>
      </c>
      <c r="B8" s="4" t="s">
        <v>264</v>
      </c>
      <c r="C8" s="4" t="s">
        <v>37</v>
      </c>
      <c r="D8" s="4" t="s">
        <v>357</v>
      </c>
      <c r="F8" t="str">
        <f>"&lt;tr&gt;&lt;td&gt;" &amp; A8 &amp; "&lt;/td&gt;&lt;td&gt;" &amp; B8 &amp; "&lt;/td&gt;&lt;td&gt;" &amp; C8 &amp; "&lt;/td&gt;&lt;td&gt;" &amp; D8 &amp; "&lt;/td&gt;&lt;/tr&gt;"</f>
        <v>&lt;tr&gt;&lt;td&gt;Description&lt;/td&gt;&lt;td&gt;pushtopics__Description__c&lt;/td&gt;&lt;td&gt;N&lt;/td&gt;&lt;td&gt;Description of the Direction.&lt;/td&gt;&lt;/tr&gt;</v>
      </c>
    </row>
    <row r="9" spans="1:6" ht="17" thickBot="1" x14ac:dyDescent="0.25">
      <c r="A9" s="3" t="s">
        <v>263</v>
      </c>
      <c r="B9" s="4" t="s">
        <v>18</v>
      </c>
      <c r="C9" s="4" t="s">
        <v>21</v>
      </c>
      <c r="D9" s="4" t="s">
        <v>358</v>
      </c>
      <c r="F9" t="str">
        <f>"&lt;tr&gt;&lt;td&gt;" &amp; A9 &amp; "&lt;/td&gt;&lt;td&gt;" &amp; B9 &amp; "&lt;/td&gt;&lt;td&gt;" &amp; C9 &amp; "&lt;/td&gt;&lt;td&gt;" &amp; D9 &amp; "&lt;/td&gt;&lt;/tr&gt;"</f>
        <v>&lt;tr&gt;&lt;td&gt;Direction Name&lt;/td&gt;&lt;td&gt;Name&lt;/td&gt;&lt;td&gt;Y&lt;/td&gt;&lt;td&gt;Name of the Direction.&lt;/td&gt;&lt;/tr&gt;</v>
      </c>
    </row>
    <row r="10" spans="1:6" x14ac:dyDescent="0.2">
      <c r="A10" s="8" t="s">
        <v>265</v>
      </c>
      <c r="B10" s="8" t="s">
        <v>267</v>
      </c>
      <c r="C10" s="8" t="s">
        <v>37</v>
      </c>
      <c r="D10" s="6" t="s">
        <v>270</v>
      </c>
      <c r="F10" t="str">
        <f>"&lt;tr&gt;&lt;td&gt;" &amp; A10 &amp; "&lt;/td&gt;&lt;td&gt;" &amp; B10 &amp; "&lt;/td&gt;&lt;td&gt;" &amp; C10 &amp; "&lt;/td&gt;&lt;td&gt;" &amp; D10 &amp; "&lt;/td&gt;&lt;/tr&gt;"</f>
        <v>&lt;tr&gt;&lt;td&gt;Source&lt;/td&gt;&lt;td&gt;pushtopics__Source__c&lt;/td&gt;&lt;td&gt;N&lt;/td&gt;&lt;td&gt;The Connection where the data will be retrieved from.&lt;/td&gt;&lt;/tr&gt;</v>
      </c>
    </row>
    <row r="11" spans="1:6" ht="17" thickBot="1" x14ac:dyDescent="0.25">
      <c r="A11" s="3" t="s">
        <v>266</v>
      </c>
      <c r="B11" s="4" t="s">
        <v>268</v>
      </c>
      <c r="C11" s="4" t="s">
        <v>21</v>
      </c>
      <c r="D11" s="6" t="s">
        <v>269</v>
      </c>
      <c r="F11" t="str">
        <f>"&lt;tr&gt;&lt;td&gt;" &amp; A11 &amp; "&lt;/td&gt;&lt;td&gt;" &amp; B11 &amp; "&lt;/td&gt;&lt;td&gt;" &amp; C11 &amp; "&lt;/td&gt;&lt;td&gt;" &amp; D11 &amp; "&lt;/td&gt;&lt;/tr&gt;"</f>
        <v>&lt;tr&gt;&lt;td&gt;Target&lt;/td&gt;&lt;td&gt;pushtopics__Target__c&lt;/td&gt;&lt;td&gt;Y&lt;/td&gt;&lt;td&gt;The Connection where the data will be synced to.&lt;/td&gt;&lt;/tr&gt;</v>
      </c>
    </row>
    <row r="12" spans="1:6" x14ac:dyDescent="0.2">
      <c r="F12" t="str">
        <f>"&lt;/tbody&gt;&lt;/table&gt;&lt;/div&gt;&lt;div class='v-space'&gt;&lt;/div&gt;"</f>
        <v>&lt;/tbody&gt;&lt;/table&gt;&lt;/div&gt;&lt;div class='v-space'&gt;&lt;/div&gt;</v>
      </c>
    </row>
    <row r="15" spans="1:6" x14ac:dyDescent="0.2">
      <c r="A15" s="10"/>
      <c r="B15" s="1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01C2D-0338-0A4B-B092-D781290572AF}">
  <dimension ref="A1:G94"/>
  <sheetViews>
    <sheetView topLeftCell="A85" zoomScale="125" workbookViewId="0">
      <selection activeCell="F3" sqref="F3"/>
    </sheetView>
  </sheetViews>
  <sheetFormatPr baseColWidth="10" defaultRowHeight="16" x14ac:dyDescent="0.2"/>
  <cols>
    <col min="1" max="2" width="42.5" customWidth="1"/>
    <col min="4" max="4" width="87.5" customWidth="1"/>
    <col min="6" max="6" width="34" customWidth="1"/>
  </cols>
  <sheetData>
    <row r="1" spans="1:7" x14ac:dyDescent="0.2">
      <c r="F1" t="str">
        <f>"&lt;div class='back-to-top-box'&gt;&lt;a href='#title'&gt;&amp;#8679; Back to Top&lt;/a&gt;&lt;/div&gt;"</f>
        <v>&lt;div class='back-to-top-box'&gt;&lt;a href='#title'&gt;&amp;#8679; Back to Top&lt;/a&gt;&lt;/div&gt;</v>
      </c>
    </row>
    <row r="2" spans="1:7" x14ac:dyDescent="0.2">
      <c r="A2" t="s">
        <v>505</v>
      </c>
      <c r="F2" t="str">
        <f>"&lt;h1 id='title'&gt;" &amp; A2 &amp; "&lt;/h1&gt;"</f>
        <v>&lt;h1 id='title'&gt;Executable&lt;/h1&gt;</v>
      </c>
    </row>
    <row r="3" spans="1:7" ht="238" x14ac:dyDescent="0.2">
      <c r="A3" s="10" t="s">
        <v>907</v>
      </c>
      <c r="B3" s="10"/>
      <c r="F3" t="str">
        <f>"&lt;p&gt;"&amp;A3&amp;"&lt;/p&gt;"</f>
        <v>&lt;p&gt;An Executable (pushtopics__Executable__c) record defines the details that DSP uses for the execution, such as how source data is retrieved, how target data is actioned, the scope filter checking if a source record is in scope, the ordering in Pipeline executions, the batch size, the logging and notifications,  whether running in serial mode, or available in before triggers, as well as the settings needed for rendering the lwc component(&lt;span class='formula'&gt;executableQ&lt;/span&gt;) which is then also available in the Lightning App Builder, etc. The following table lists the description of its fields.&lt;/p&gt;</v>
      </c>
    </row>
    <row r="5" spans="1:7" x14ac:dyDescent="0.2">
      <c r="F5" t="s">
        <v>204</v>
      </c>
    </row>
    <row r="6" spans="1:7" x14ac:dyDescent="0.2">
      <c r="A6" t="s">
        <v>233</v>
      </c>
      <c r="F6" t="str">
        <f>"&lt;h2 id='title'&gt;" &amp; A6 &amp; "&lt;/h2&gt;"</f>
        <v>&lt;h2 id='title'&gt;Fields&lt;/h2&gt;</v>
      </c>
    </row>
    <row r="8" spans="1:7" ht="17" thickBot="1" x14ac:dyDescent="0.25">
      <c r="F8" t="str">
        <f>"&lt;div class='v-space'&gt;&lt;/div&gt;&lt;div&gt;"</f>
        <v>&lt;div class='v-space'&gt;&lt;/div&gt;&lt;div&gt;</v>
      </c>
    </row>
    <row r="9" spans="1:7" ht="17" thickBot="1" x14ac:dyDescent="0.25">
      <c r="A9" s="1" t="s">
        <v>18</v>
      </c>
      <c r="B9" s="2" t="s">
        <v>262</v>
      </c>
      <c r="C9" s="2" t="s">
        <v>19</v>
      </c>
      <c r="D9" s="2" t="s">
        <v>20</v>
      </c>
      <c r="F9" t="str">
        <f>"&lt;table&gt;&lt;thead&gt;&lt;th class='table-column-name'&gt;"&amp;A9&amp;"&lt;/th&gt;&lt;th class='table-column-wide'&gt;"&amp;B9&amp;"&lt;/th&gt;&lt;th&gt;"&amp;D9&amp;"&lt;/th&gt;&lt;/thead&gt;&lt;tbody&gt;"</f>
        <v>&lt;table&gt;&lt;thead&gt;&lt;th class='table-column-name'&gt;Name&lt;/th&gt;&lt;th class='table-column-wide'&gt;Developer Name&lt;/th&gt;&lt;th&gt;Description&lt;/th&gt;&lt;/thead&gt;&lt;tbody&gt;</v>
      </c>
    </row>
    <row r="10" spans="1:7" ht="175" customHeight="1" x14ac:dyDescent="0.2">
      <c r="A10" s="8" t="s">
        <v>22</v>
      </c>
      <c r="B10" s="8" t="s">
        <v>272</v>
      </c>
      <c r="C10" s="8" t="s">
        <v>37</v>
      </c>
      <c r="D10" s="6" t="s">
        <v>896</v>
      </c>
      <c r="F10" t="str">
        <f>"&lt;tr&gt;&lt;td&gt;" &amp; A10 &amp; "&lt;/td&gt;&lt;td class='slds-truncate'&gt;" &amp; B10 &amp; "&lt;/td&gt;&lt;td&gt;" &amp; D10 &amp; "&lt;/td&gt;&lt;/tr&gt;"</f>
        <v>&lt;tr&gt;&lt;td&gt;Action&lt;/td&gt;&lt;td class='slds-truncate'&gt;pushtopics__Action__c&lt;/td&gt;&lt;td&gt;The Action DSP executes against the Target. There are 4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data.&lt;/li&gt;&lt;li&gt;&lt;b&gt;Delete&lt;/b&gt;: DSP performs 'Delete' action if the record exists in the target.&lt;/li&gt;&lt;ul&gt;&lt;/td&gt;&lt;/tr&gt;</v>
      </c>
      <c r="G10" t="str">
        <f t="shared" ref="G10:G69" si="0">IF(LEFT(F10,1)="""",MID(F10, 1, LEN(F10) - 2),F10)</f>
        <v>&lt;tr&gt;&lt;td&gt;Action&lt;/td&gt;&lt;td class='slds-truncate'&gt;pushtopics__Action__c&lt;/td&gt;&lt;td&gt;The Action DSP executes against the Target. There are 4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data.&lt;/li&gt;&lt;li&gt;&lt;b&gt;Delete&lt;/b&gt;: DSP performs 'Delete' action if the record exists in the target.&lt;/li&gt;&lt;ul&gt;&lt;/td&gt;&lt;/tr&gt;</v>
      </c>
    </row>
    <row r="11" spans="1:7" ht="33" thickBot="1" x14ac:dyDescent="0.25">
      <c r="A11" s="3" t="s">
        <v>28</v>
      </c>
      <c r="B11" s="4" t="s">
        <v>274</v>
      </c>
      <c r="C11" s="4" t="s">
        <v>37</v>
      </c>
      <c r="D11" s="4" t="s">
        <v>882</v>
      </c>
      <c r="F11" t="str">
        <f t="shared" ref="F11:F74" si="1">"&lt;tr&gt;&lt;td&gt;" &amp; A11 &amp; "&lt;/td&gt;&lt;td class='slds-truncate'&gt;" &amp; B11 &amp; "&lt;/td&gt;&lt;td&gt;" &amp; D11 &amp; "&lt;/td&gt;&lt;/tr&gt;"</f>
        <v>&lt;tr&gt;&lt;td&gt;All or Nothing?&lt;/td&gt;&lt;td class='slds-truncate'&gt;pushtopics__AllOrNothing__c&lt;/td&gt;&lt;td&gt;Default is 'false'. Any record failures will cause the entire transaction roll back. This can only be checked when 'Batchable' is unchecked and the Target is an integration type of Connection.&lt;/td&gt;&lt;/tr&gt;</v>
      </c>
      <c r="G11" t="str">
        <f t="shared" si="0"/>
        <v>&lt;tr&gt;&lt;td&gt;All or Nothing?&lt;/td&gt;&lt;td class='slds-truncate'&gt;pushtopics__AllOrNothing__c&lt;/td&gt;&lt;td&gt;Default is 'false'. Any record failures will cause the entire transaction roll back. This can only be checked when 'Batchable' is unchecked and the Target is an integration type of Connection.&lt;/td&gt;&lt;/tr&gt;</v>
      </c>
    </row>
    <row r="12" spans="1:7" ht="49" thickBot="1" x14ac:dyDescent="0.25">
      <c r="A12" s="3" t="s">
        <v>697</v>
      </c>
      <c r="B12" s="4" t="s">
        <v>698</v>
      </c>
      <c r="C12" s="4" t="s">
        <v>37</v>
      </c>
      <c r="D12" s="4" t="s">
        <v>880</v>
      </c>
      <c r="F12" t="str">
        <f t="shared" si="1"/>
        <v>&lt;tr&gt;&lt;td&gt;Always Transform When Records Updated?	&lt;/td&gt;&lt;td class='slds-truncate'&gt;pushtopics__AlwaysTransformWhenUpdated__c&lt;/td&gt;&lt;td&gt;Used along with the 'Transform in Before Triggers?' checkbox in before update triggers. If checked, DSP will run the transformation whenever the records are updated; otherwise, the transformation will only execute when the related data's change triggered the update to the current object.&lt;/td&gt;&lt;/tr&gt;</v>
      </c>
    </row>
    <row r="13" spans="1:7" ht="81" thickBot="1" x14ac:dyDescent="0.25">
      <c r="A13" s="3" t="s">
        <v>271</v>
      </c>
      <c r="B13" s="4" t="s">
        <v>273</v>
      </c>
      <c r="C13" s="4" t="s">
        <v>37</v>
      </c>
      <c r="D13" s="4" t="s">
        <v>883</v>
      </c>
      <c r="F13" t="str">
        <f t="shared" si="1"/>
        <v>&lt;tr&gt;&lt;td&gt;Batch Size&lt;/td&gt;&lt;td class='slds-truncate'&gt;pushtopics__BatchSize__c&lt;/td&gt;&lt;td&gt;Max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separately.&lt;/td&gt;&lt;/tr&gt;</v>
      </c>
      <c r="G13" t="str">
        <f t="shared" si="0"/>
        <v>&lt;tr&gt;&lt;td&gt;Batch Size&lt;/td&gt;&lt;td class='slds-truncate'&gt;pushtopics__BatchSize__c&lt;/td&gt;&lt;td&gt;Max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separately.&lt;/td&gt;&lt;/tr&gt;</v>
      </c>
    </row>
    <row r="14" spans="1:7" ht="97" thickBot="1" x14ac:dyDescent="0.25">
      <c r="A14" s="3" t="s">
        <v>27</v>
      </c>
      <c r="B14" s="4" t="s">
        <v>275</v>
      </c>
      <c r="C14" s="4" t="s">
        <v>37</v>
      </c>
      <c r="D14" s="4" t="s">
        <v>884</v>
      </c>
      <c r="F14" t="str">
        <f t="shared" si="1"/>
        <v>&lt;tr&gt;&lt;td&gt;Batchable?&lt;/td&gt;&lt;td class='slds-truncate'&gt;pushtopics__Batchable__c&lt;/td&gt;&lt;td&gt;Default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checked.&lt;/td&gt;&lt;/tr&gt;</v>
      </c>
      <c r="G14" t="str">
        <f t="shared" si="0"/>
        <v>&lt;tr&gt;&lt;td&gt;Batchable?&lt;/td&gt;&lt;td class='slds-truncate'&gt;pushtopics__Batchable__c&lt;/td&gt;&lt;td&gt;Default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checked.&lt;/td&gt;&lt;/tr&gt;</v>
      </c>
    </row>
    <row r="15" spans="1:7" ht="48" x14ac:dyDescent="0.2">
      <c r="A15" s="8" t="s">
        <v>31</v>
      </c>
      <c r="B15" s="8" t="s">
        <v>276</v>
      </c>
      <c r="C15" s="8" t="s">
        <v>37</v>
      </c>
      <c r="D15" s="6" t="s">
        <v>885</v>
      </c>
      <c r="F15" t="str">
        <f t="shared" si="1"/>
        <v>&lt;tr&gt;&lt;td&gt;Bypass Duplicate Rule Alerts?&lt;/td&gt;&lt;td class='slds-truncate'&gt;pushtopics__BypassDuplicateRuleAlerts__c&lt;/td&gt;&lt;td&gt;Default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not.&lt;/p&gt;&lt;/div&gt;&lt;/div&gt;&lt;/td&gt;&lt;/tr&gt;</v>
      </c>
      <c r="G15" t="str">
        <f t="shared" si="0"/>
        <v>&lt;tr&gt;&lt;td&gt;Bypass Duplicate Rule Alerts?&lt;/td&gt;&lt;td class='slds-truncate'&gt;pushtopics__BypassDuplicateRuleAlerts__c&lt;/td&gt;&lt;td&gt;Default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not.&lt;/p&gt;&lt;/div&gt;&lt;/div&gt;&lt;/td&gt;&lt;/tr&gt;</v>
      </c>
    </row>
    <row r="16" spans="1:7" x14ac:dyDescent="0.2">
      <c r="A16" s="61" t="s">
        <v>0</v>
      </c>
      <c r="B16" s="6" t="s">
        <v>699</v>
      </c>
      <c r="C16" s="6" t="s">
        <v>37</v>
      </c>
      <c r="D16" s="6" t="s">
        <v>700</v>
      </c>
      <c r="F16" t="str">
        <f t="shared" si="1"/>
        <v>&lt;tr&gt;&lt;td&gt;Connection&lt;/td&gt;&lt;td class='slds-truncate'&gt;pushtopics__Connection__c&lt;/td&gt;&lt;td&gt;Used in single connection executables - create Salesforce DML or Query from a Connection record directly.&lt;/td&gt;&lt;/tr&gt;</v>
      </c>
      <c r="G16" t="str">
        <f t="shared" si="0"/>
        <v>&lt;tr&gt;&lt;td&gt;Connection&lt;/td&gt;&lt;td class='slds-truncate'&gt;pushtopics__Connection__c&lt;/td&gt;&lt;td&gt;Used in single connection executables - create Salesforce DML or Query from a Connection record directly.&lt;/td&gt;&lt;/tr&gt;</v>
      </c>
    </row>
    <row r="17" spans="1:7" ht="33" thickBot="1" x14ac:dyDescent="0.25">
      <c r="A17" s="54" t="s">
        <v>570</v>
      </c>
      <c r="B17" s="55" t="s">
        <v>569</v>
      </c>
      <c r="C17" s="55" t="s">
        <v>37</v>
      </c>
      <c r="D17" s="55" t="s">
        <v>571</v>
      </c>
      <c r="E17" s="34"/>
      <c r="F17" t="str">
        <f t="shared" si="1"/>
        <v>&lt;tr&gt;&lt;td&gt;Delete Execution Logs After Completion?&lt;/td&gt;&lt;td class='slds-truncate'&gt;pushtopics__DeleteExecutionLogsAfterCompletion__c&lt;/td&gt;&lt;td&gt;Defines what succeeded logs need to be deleted after the execution is completed.&lt;/td&gt;&lt;/tr&gt;</v>
      </c>
    </row>
    <row r="18" spans="1:7" ht="49" thickBot="1" x14ac:dyDescent="0.25">
      <c r="A18" s="60" t="s">
        <v>701</v>
      </c>
      <c r="B18" s="60" t="s">
        <v>702</v>
      </c>
      <c r="C18" s="55"/>
      <c r="D18" s="55" t="s">
        <v>857</v>
      </c>
      <c r="E18" s="34"/>
      <c r="F18" t="str">
        <f t="shared" si="1"/>
        <v>&lt;tr&gt;&lt;td&gt;Deployable?&lt;/td&gt;&lt;td class='slds-truncate'&gt;pushtopics__Deployable__c&lt;/td&gt;&lt;td&gt;Formula field indicating whether the current Executable is deployable or the related Pipeline is deployable. It can be used in filters while migrating DSP Executables and their related Field Mappings from one environment to another.&lt;/td&gt;&lt;/tr&gt;</v>
      </c>
    </row>
    <row r="19" spans="1:7" ht="17" thickBot="1" x14ac:dyDescent="0.25">
      <c r="A19" s="49" t="s">
        <v>20</v>
      </c>
      <c r="B19" s="49" t="s">
        <v>264</v>
      </c>
      <c r="C19" s="4" t="s">
        <v>37</v>
      </c>
      <c r="D19" s="4" t="s">
        <v>504</v>
      </c>
      <c r="F19" t="str">
        <f t="shared" si="1"/>
        <v>&lt;tr&gt;&lt;td&gt;Description&lt;/td&gt;&lt;td class='slds-truncate'&gt;pushtopics__Description__c&lt;/td&gt;&lt;td&gt;Description of the Executable.&lt;/td&gt;&lt;/tr&gt;</v>
      </c>
      <c r="G19" t="str">
        <f t="shared" si="0"/>
        <v>&lt;tr&gt;&lt;td&gt;Description&lt;/td&gt;&lt;td class='slds-truncate'&gt;pushtopics__Description__c&lt;/td&gt;&lt;td&gt;Description of the Executable.&lt;/td&gt;&lt;/tr&gt;</v>
      </c>
    </row>
    <row r="20" spans="1:7" ht="33" thickBot="1" x14ac:dyDescent="0.25">
      <c r="A20" s="49" t="s">
        <v>2</v>
      </c>
      <c r="B20" s="49" t="s">
        <v>277</v>
      </c>
      <c r="C20" s="4" t="s">
        <v>37</v>
      </c>
      <c r="D20" s="4" t="s">
        <v>858</v>
      </c>
      <c r="F20" t="str">
        <f t="shared" si="1"/>
        <v>&lt;tr&gt;&lt;td&gt;Direction&lt;/td&gt;&lt;td class='slds-truncate'&gt;pushtopics__Direction__c&lt;/td&gt;&lt;td&gt;The Direction of the Executable. If not defined, the Direction of the Pipeline is used. At least one of the &lt;b&gt;Direction&lt;/b&gt; and &lt;b&gt;Pipeline&lt;/b&gt; fields is required.&lt;/td&gt;&lt;/tr&gt;</v>
      </c>
      <c r="G20" t="str">
        <f t="shared" si="0"/>
        <v>&lt;tr&gt;&lt;td&gt;Direction&lt;/td&gt;&lt;td class='slds-truncate'&gt;pushtopics__Direction__c&lt;/td&gt;&lt;td&gt;The Direction of the Executable. If not defined, the Direction of the Pipeline is used. At least one of the &lt;b&gt;Direction&lt;/b&gt; and &lt;b&gt;Pipeline&lt;/b&gt; fields is required.&lt;/td&gt;&lt;/tr&gt;</v>
      </c>
    </row>
    <row r="21" spans="1:7" ht="33" thickBot="1" x14ac:dyDescent="0.25">
      <c r="A21" s="3" t="s">
        <v>703</v>
      </c>
      <c r="B21" s="4" t="s">
        <v>278</v>
      </c>
      <c r="C21" s="4" t="s">
        <v>37</v>
      </c>
      <c r="D21" s="4" t="s">
        <v>881</v>
      </c>
      <c r="F21" t="str">
        <f t="shared" si="1"/>
        <v>&lt;tr&gt;&lt;td&gt;Disable Feed Tracking(Integration Only)?&lt;/td&gt;&lt;td class='slds-truncate'&gt;pushtopics__DisableFeedTracking__c&lt;/td&gt;&lt;td&gt;To disable Feed Tracking in the Target. It can only be checked when the Target is an integration type of Connection. Default is 'false'. &lt;/td&gt;&lt;/tr&gt;</v>
      </c>
      <c r="G21" t="str">
        <f t="shared" si="0"/>
        <v>&lt;tr&gt;&lt;td&gt;Disable Feed Tracking(Integration Only)?&lt;/td&gt;&lt;td class='slds-truncate'&gt;pushtopics__DisableFeedTracking__c&lt;/td&gt;&lt;td&gt;To disable Feed Tracking in the Target. It can only be checked when the Target is an integration type of Connection. Default is 'false'. &lt;/td&gt;&lt;/tr&gt;</v>
      </c>
    </row>
    <row r="22" spans="1:7" ht="33" thickBot="1" x14ac:dyDescent="0.25">
      <c r="A22" s="3" t="s">
        <v>704</v>
      </c>
      <c r="B22" s="4" t="s">
        <v>705</v>
      </c>
      <c r="C22" s="4" t="s">
        <v>37</v>
      </c>
      <c r="D22" s="4" t="s">
        <v>706</v>
      </c>
      <c r="F22" t="str">
        <f t="shared" si="1"/>
        <v>&lt;tr&gt;&lt;td&gt;Error Out If Source Attributes Missing?&lt;/td&gt;&lt;td class='slds-truncate'&gt;pushtopics__ErrorOutIfSourceAttributesMissing__c&lt;/td&gt;&lt;td&gt;If checked, during execution, if there is any source attribute part of the field mappings that is missing from the payload, DSP will error out. Otherwise, DSP will treat it as NULL.&lt;/td&gt;&lt;/tr&gt;</v>
      </c>
    </row>
    <row r="23" spans="1:7" ht="17" thickBot="1" x14ac:dyDescent="0.25">
      <c r="A23" s="3" t="s">
        <v>506</v>
      </c>
      <c r="B23" s="4" t="s">
        <v>244</v>
      </c>
      <c r="C23" s="4" t="s">
        <v>21</v>
      </c>
      <c r="D23" s="4" t="s">
        <v>707</v>
      </c>
      <c r="F23" t="str">
        <f t="shared" si="1"/>
        <v>&lt;tr&gt;&lt;td&gt;Executable API Name&lt;/td&gt;&lt;td class='slds-truncate'&gt;pushtopics__ApiName__c&lt;/td&gt;&lt;td&gt;The name which uniquely identifies the Executable.&lt;/td&gt;&lt;/tr&gt;</v>
      </c>
    </row>
    <row r="24" spans="1:7" ht="17" thickBot="1" x14ac:dyDescent="0.25">
      <c r="A24" s="3" t="s">
        <v>507</v>
      </c>
      <c r="B24" s="4" t="s">
        <v>18</v>
      </c>
      <c r="C24" s="4" t="s">
        <v>21</v>
      </c>
      <c r="D24" s="4" t="s">
        <v>508</v>
      </c>
      <c r="F24" t="str">
        <f t="shared" si="1"/>
        <v>&lt;tr&gt;&lt;td&gt;Executable Name&lt;/td&gt;&lt;td class='slds-truncate'&gt;Name&lt;/td&gt;&lt;td&gt;The name of the Executable.&lt;/td&gt;&lt;/tr&gt;</v>
      </c>
    </row>
    <row r="25" spans="1:7" ht="17" thickBot="1" x14ac:dyDescent="0.25">
      <c r="A25" s="59" t="s">
        <v>708</v>
      </c>
      <c r="B25" s="59" t="s">
        <v>709</v>
      </c>
      <c r="C25" s="4"/>
      <c r="D25" s="4" t="s">
        <v>886</v>
      </c>
      <c r="F25" t="str">
        <f t="shared" si="1"/>
        <v>&lt;tr&gt;&lt;td&gt;Execute Available?&lt;/td&gt;&lt;td class='slds-truncate'&gt;pushtopics__ExecuteAvailable__c&lt;/td&gt;&lt;td&gt;Used internally to determine whether the Executable can be executed thru the quick action 'Execute'.&lt;/td&gt;&lt;/tr&gt;</v>
      </c>
    </row>
    <row r="26" spans="1:7" ht="35" thickBot="1" x14ac:dyDescent="0.25">
      <c r="A26" s="3" t="s">
        <v>33</v>
      </c>
      <c r="B26" s="4" t="s">
        <v>279</v>
      </c>
      <c r="C26" s="4" t="s">
        <v>37</v>
      </c>
      <c r="D26" s="5" t="s">
        <v>280</v>
      </c>
      <c r="F26" t="str">
        <f t="shared" si="1"/>
        <v>&lt;tr&gt;&lt;td&gt;Failure Message&lt;/td&gt;&lt;td class='slds-truncate'&gt;pushtopics__FailureMessage__c&lt;/td&gt;&lt;td&gt;If defined, the message will be shown in the notification when the Execution fails. If undefined, a system default message will be displayed.&lt;/td&gt;&lt;/tr&gt;</v>
      </c>
      <c r="G26" t="str">
        <f t="shared" si="0"/>
        <v>&lt;tr&gt;&lt;td&gt;Failure Message&lt;/td&gt;&lt;td class='slds-truncate'&gt;pushtopics__FailureMessage__c&lt;/td&gt;&lt;td&gt;If defined, the message will be shown in the notification when the Execution fails. If undefined, a system default message will be displayed.&lt;/td&gt;&lt;/tr&gt;</v>
      </c>
    </row>
    <row r="27" spans="1:7" ht="18" thickBot="1" x14ac:dyDescent="0.25">
      <c r="A27" s="3" t="s">
        <v>859</v>
      </c>
      <c r="B27" s="4" t="s">
        <v>860</v>
      </c>
      <c r="C27" s="4"/>
      <c r="D27" s="5" t="s">
        <v>861</v>
      </c>
      <c r="F27" t="str">
        <f t="shared" si="1"/>
        <v>&lt;tr&gt;&lt;td&gt;Has Pipeline?&lt;/td&gt;&lt;td class='slds-truncate'&gt;pushtopics__HasPipeline__c&lt;/td&gt;&lt;td&gt;Used internally to indicate whether the Executable has a Pipeline or not.&lt;/td&gt;&lt;/tr&gt;</v>
      </c>
    </row>
    <row r="28" spans="1:7" ht="49" thickBot="1" x14ac:dyDescent="0.25">
      <c r="A28" s="3" t="s">
        <v>29</v>
      </c>
      <c r="B28" s="4" t="s">
        <v>281</v>
      </c>
      <c r="C28" s="4" t="s">
        <v>37</v>
      </c>
      <c r="D28" s="4" t="s">
        <v>887</v>
      </c>
      <c r="F28" t="str">
        <f t="shared" si="1"/>
        <v>&lt;tr&gt;&lt;td&gt;Include Failed Data in Results?&lt;/td&gt;&lt;td class='slds-truncate'&gt;pushtopics__IncludeFailedDataInResults__c&lt;/td&gt;&lt;td&gt;Default is 'false'. If unchecked, only the Ids of the data and the result from the Target will be logged in the Execution or Batch Execution records. If checked, the failed records against the Target will be added to the log in JSON format to help debug the issues. &lt;/td&gt;&lt;/tr&gt;</v>
      </c>
      <c r="G28" t="str">
        <f t="shared" si="0"/>
        <v>&lt;tr&gt;&lt;td&gt;Include Failed Data in Results?&lt;/td&gt;&lt;td class='slds-truncate'&gt;pushtopics__IncludeFailedDataInResults__c&lt;/td&gt;&lt;td&gt;Default is 'false'. If unchecked, only the Ids of the data and the result from the Target will be logged in the Execution or Batch Execution records. If checked, the failed records against the Target will be added to the log in JSON format to help debug the issues. &lt;/td&gt;&lt;/tr&gt;</v>
      </c>
    </row>
    <row r="29" spans="1:7" ht="17" thickBot="1" x14ac:dyDescent="0.25">
      <c r="A29" s="3" t="s">
        <v>710</v>
      </c>
      <c r="B29" s="4" t="s">
        <v>711</v>
      </c>
      <c r="C29" s="4"/>
      <c r="D29" s="4" t="s">
        <v>774</v>
      </c>
      <c r="F29" t="str">
        <f t="shared" si="1"/>
        <v>&lt;tr&gt;&lt;td&gt;Internal Type&lt;/td&gt;&lt;td class='slds-truncate'&gt;pushtopics__InternalType__c&lt;/td&gt;&lt;td&gt;Used internally to indicate the type of the Executable.&lt;/td&gt;&lt;/tr&gt;</v>
      </c>
    </row>
    <row r="30" spans="1:7" ht="17" thickBot="1" x14ac:dyDescent="0.25">
      <c r="A30" s="3" t="s">
        <v>712</v>
      </c>
      <c r="B30" s="4" t="s">
        <v>713</v>
      </c>
      <c r="C30" s="4"/>
      <c r="D30" s="4" t="s">
        <v>714</v>
      </c>
      <c r="F30" t="str">
        <f t="shared" si="1"/>
        <v>&lt;tr&gt;&lt;td&gt;Is Salesforce Action?&lt;/td&gt;&lt;td class='slds-truncate'&gt;pushtopics__IsSalesforceAction__c&lt;/td&gt;&lt;td&gt;Used internally to determine whether the Executable is a Salesforce action.&lt;/td&gt;&lt;/tr&gt;</v>
      </c>
    </row>
    <row r="31" spans="1:7" ht="17" thickBot="1" x14ac:dyDescent="0.25">
      <c r="A31" s="3" t="s">
        <v>715</v>
      </c>
      <c r="B31" s="4" t="s">
        <v>716</v>
      </c>
      <c r="C31" s="4"/>
      <c r="D31" s="4" t="s">
        <v>717</v>
      </c>
      <c r="F31" t="str">
        <f t="shared" si="1"/>
        <v>&lt;tr&gt;&lt;td&gt;Is Single Connection?&lt;/td&gt;&lt;td class='slds-truncate'&gt;pushtopics__IsSingleConnection__c&lt;/td&gt;&lt;td&gt;Used internally to determine whether the Executable is directional or single connectional.&lt;/td&gt;&lt;/tr&gt;</v>
      </c>
    </row>
    <row r="32" spans="1:7" ht="17" thickBot="1" x14ac:dyDescent="0.25">
      <c r="A32" s="3" t="s">
        <v>718</v>
      </c>
      <c r="B32" s="4" t="s">
        <v>719</v>
      </c>
      <c r="C32" s="4"/>
      <c r="D32" s="4" t="s">
        <v>720</v>
      </c>
      <c r="F32" t="str">
        <f t="shared" si="1"/>
        <v>&lt;tr&gt;&lt;td&gt;Is Source a Big Object?&lt;/td&gt;&lt;td class='slds-truncate'&gt;pushtopics__IsSourceABigObject__c&lt;/td&gt;&lt;td&gt;Used internally to determine whether the source object is a Salesforce big object.&lt;/td&gt;&lt;/tr&gt;</v>
      </c>
    </row>
    <row r="33" spans="1:7" ht="33" thickBot="1" x14ac:dyDescent="0.25">
      <c r="A33" s="3" t="s">
        <v>721</v>
      </c>
      <c r="B33" s="4" t="s">
        <v>722</v>
      </c>
      <c r="C33" s="4"/>
      <c r="D33" s="4" t="s">
        <v>723</v>
      </c>
      <c r="F33" t="str">
        <f t="shared" si="1"/>
        <v>&lt;tr&gt;&lt;td&gt;Is Source&amp;Target Current Org Same Object&lt;/td&gt;&lt;td class='slds-truncate'&gt;pushtopics__IsSourceTargetCurrentOrgSameObject__c&lt;/td&gt;&lt;td&gt;Used internally to determine whether the source and target are the same in terms of connection and object name.&lt;/td&gt;&lt;/tr&gt;</v>
      </c>
    </row>
    <row r="34" spans="1:7" ht="33" thickBot="1" x14ac:dyDescent="0.25">
      <c r="A34" s="59" t="s">
        <v>443</v>
      </c>
      <c r="B34" s="59" t="s">
        <v>446</v>
      </c>
      <c r="C34" s="4" t="s">
        <v>37</v>
      </c>
      <c r="D34" s="4" t="s">
        <v>445</v>
      </c>
      <c r="F34" t="str">
        <f t="shared" si="1"/>
        <v>&lt;tr&gt;&lt;td&gt;Notify Email Addresses&lt;/td&gt;&lt;td class='slds-truncate'&gt;pushtopics__NotifyEmailAddresses__c&lt;/td&gt;&lt;td&gt;Comma separated email addresses to be notified when the execution is completed if the Notify When Execution Completes? is checked.&lt;/td&gt;&lt;/tr&gt;</v>
      </c>
      <c r="G34" t="str">
        <f t="shared" si="0"/>
        <v>&lt;tr&gt;&lt;td&gt;Notify Email Addresses&lt;/td&gt;&lt;td class='slds-truncate'&gt;pushtopics__NotifyEmailAddresses__c&lt;/td&gt;&lt;td&gt;Comma separated email addresses to be notified when the execution is completed if the Notify When Execution Completes? is checked.&lt;/td&gt;&lt;/tr&gt;</v>
      </c>
    </row>
    <row r="35" spans="1:7" ht="49" thickBot="1" x14ac:dyDescent="0.25">
      <c r="A35" s="59" t="s">
        <v>444</v>
      </c>
      <c r="B35" s="59" t="s">
        <v>447</v>
      </c>
      <c r="C35" s="4" t="s">
        <v>37</v>
      </c>
      <c r="D35" s="4" t="s">
        <v>888</v>
      </c>
      <c r="F35" t="str">
        <f t="shared" si="1"/>
        <v>&lt;tr&gt;&lt;td&gt;Notify When Execution Completes?&lt;/td&gt;&lt;td class='slds-truncate'&gt;pushtopics__NotifyWhenExecutionCompletes__c&lt;/td&gt;&lt;td&gt;If 'Always' is selected, system will send a notification email to the email addressed defined in the &lt;b&gt;Notify Email Addresses&lt;/b&gt; field once the execution is completed; If 'Only If Failed' is selected, the email will be sent only if the execution failed.&lt;/td&gt;&lt;/tr&gt;</v>
      </c>
      <c r="G35" t="str">
        <f t="shared" si="0"/>
        <v>&lt;tr&gt;&lt;td&gt;Notify When Execution Completes?&lt;/td&gt;&lt;td class='slds-truncate'&gt;pushtopics__NotifyWhenExecutionCompletes__c&lt;/td&gt;&lt;td&gt;If 'Always' is selected, system will send a notification email to the email addressed defined in the &lt;b&gt;Notify Email Addresses&lt;/b&gt; field once the execution is completed; If 'Only If Failed' is selected, the email will be sent only if the execution failed.&lt;/td&gt;&lt;/tr&gt;</v>
      </c>
    </row>
    <row r="36" spans="1:7" ht="33" thickBot="1" x14ac:dyDescent="0.25">
      <c r="A36" s="3" t="s">
        <v>816</v>
      </c>
      <c r="B36" s="4" t="s">
        <v>825</v>
      </c>
      <c r="C36" s="4" t="s">
        <v>37</v>
      </c>
      <c r="D36" s="4" t="s">
        <v>862</v>
      </c>
      <c r="F36" t="str">
        <f t="shared" si="1"/>
        <v>&lt;tr&gt;&lt;td&gt;Pipeline&lt;/td&gt;&lt;td class='slds-truncate'&gt;pushtopics__Pipeline__c&lt;/td&gt;&lt;td&gt;The Pipeline that the Executable is associated with. When multiple Executables are associated with a same Pipeline, they can be executed in sequence based on the Seq No..&lt;/td&gt;&lt;/tr&gt;</v>
      </c>
      <c r="G36" t="str">
        <f>IF(LEFT(F36,1)="""",MID(F36, 1, LEN(F36) - 2),F36)</f>
        <v>&lt;tr&gt;&lt;td&gt;Pipeline&lt;/td&gt;&lt;td class='slds-truncate'&gt;pushtopics__Pipeline__c&lt;/td&gt;&lt;td&gt;The Pipeline that the Executable is associated with. When multiple Executables are associated with a same Pipeline, they can be executed in sequence based on the Seq No..&lt;/td&gt;&lt;/tr&gt;</v>
      </c>
    </row>
    <row r="37" spans="1:7" ht="17" thickBot="1" x14ac:dyDescent="0.25">
      <c r="A37" s="3" t="s">
        <v>863</v>
      </c>
      <c r="B37" s="4" t="s">
        <v>864</v>
      </c>
      <c r="C37" s="4" t="s">
        <v>37</v>
      </c>
      <c r="D37" s="4" t="s">
        <v>865</v>
      </c>
      <c r="F37" t="str">
        <f t="shared" si="1"/>
        <v>&lt;tr&gt;&lt;td&gt;Pipelineable&lt;/td&gt;&lt;td class='slds-truncate'&gt;pushtopics__Pipelineable__c&lt;/td&gt;&lt;td&gt;Used internally to determine whether the Executable can be associated with a Pipeline.&lt;/td&gt;&lt;/tr&gt;</v>
      </c>
      <c r="G37" t="str">
        <f>IF(LEFT(F37,1)="""",MID(F37, 1, LEN(F37) - 2),F37)</f>
        <v>&lt;tr&gt;&lt;td&gt;Pipelineable&lt;/td&gt;&lt;td class='slds-truncate'&gt;pushtopics__Pipelineable__c&lt;/td&gt;&lt;td&gt;Used internally to determine whether the Executable can be associated with a Pipeline.&lt;/td&gt;&lt;/tr&gt;</v>
      </c>
    </row>
    <row r="38" spans="1:7" ht="17" thickBot="1" x14ac:dyDescent="0.25">
      <c r="A38" s="59" t="s">
        <v>724</v>
      </c>
      <c r="B38" s="59" t="s">
        <v>725</v>
      </c>
      <c r="C38" s="4" t="s">
        <v>37</v>
      </c>
      <c r="D38" s="4" t="s">
        <v>726</v>
      </c>
      <c r="F38" t="str">
        <f t="shared" si="1"/>
        <v>&lt;tr&gt;&lt;td&gt;Prevent Production Action?&lt;/td&gt;&lt;td class='slds-truncate'&gt;pushtopics__PreventProductionAction__c&lt;/td&gt;&lt;td&gt;If checked, DSP will not allow actions against the production connection.&lt;/td&gt;&lt;/tr&gt;</v>
      </c>
      <c r="G38" t="str">
        <f t="shared" si="0"/>
        <v>&lt;tr&gt;&lt;td&gt;Prevent Production Action?&lt;/td&gt;&lt;td class='slds-truncate'&gt;pushtopics__PreventProductionAction__c&lt;/td&gt;&lt;td&gt;If checked, DSP will not allow actions against the production connection.&lt;/td&gt;&lt;/tr&gt;</v>
      </c>
    </row>
    <row r="39" spans="1:7" ht="33" thickBot="1" x14ac:dyDescent="0.25">
      <c r="A39" s="59" t="s">
        <v>727</v>
      </c>
      <c r="B39" s="59" t="s">
        <v>729</v>
      </c>
      <c r="C39" s="4" t="s">
        <v>37</v>
      </c>
      <c r="D39" s="4" t="s">
        <v>793</v>
      </c>
      <c r="F39" t="str">
        <f t="shared" si="1"/>
        <v>&lt;tr&gt;&lt;td&gt;Q Context Record ID&lt;/td&gt;&lt;td class='slds-truncate'&gt;pushtopics__ContextRecordID__c&lt;/td&gt;&lt;td&gt;Used to mock the context of a record in Executable; If the executableQ lwc component is put on a record page, DSP will pass the record's ID to the component.&lt;/td&gt;&lt;/tr&gt;</v>
      </c>
      <c r="G39" t="str">
        <f t="shared" si="0"/>
        <v>&lt;tr&gt;&lt;td&gt;Q Context Record ID&lt;/td&gt;&lt;td class='slds-truncate'&gt;pushtopics__ContextRecordID__c&lt;/td&gt;&lt;td&gt;Used to mock the context of a record in Executable; If the executableQ lwc component is put on a record page, DSP will pass the record's ID to the component.&lt;/td&gt;&lt;/tr&gt;</v>
      </c>
    </row>
    <row r="40" spans="1:7" ht="17" thickBot="1" x14ac:dyDescent="0.25">
      <c r="A40" s="59" t="s">
        <v>728</v>
      </c>
      <c r="B40" s="59" t="s">
        <v>730</v>
      </c>
      <c r="C40" s="4" t="s">
        <v>37</v>
      </c>
      <c r="D40" s="4" t="s">
        <v>794</v>
      </c>
      <c r="F40" t="str">
        <f t="shared" si="1"/>
        <v>&lt;tr&gt;&lt;td&gt;Q Deletable?&lt;/td&gt;&lt;td class='slds-truncate'&gt;pushtopics__QDeletable__c&lt;/td&gt;&lt;td&gt;Indicates whether the Q's query result is deletable(user must have delete access to the records).&lt;/td&gt;&lt;/tr&gt;</v>
      </c>
      <c r="G40" t="str">
        <f t="shared" si="0"/>
        <v>&lt;tr&gt;&lt;td&gt;Q Deletable?&lt;/td&gt;&lt;td class='slds-truncate'&gt;pushtopics__QDeletable__c&lt;/td&gt;&lt;td&gt;Indicates whether the Q's query result is deletable(user must have delete access to the records).&lt;/td&gt;&lt;/tr&gt;</v>
      </c>
    </row>
    <row r="41" spans="1:7" ht="33" thickBot="1" x14ac:dyDescent="0.25">
      <c r="A41" s="59" t="s">
        <v>731</v>
      </c>
      <c r="B41" s="59" t="s">
        <v>732</v>
      </c>
      <c r="C41" s="4" t="s">
        <v>37</v>
      </c>
      <c r="D41" s="4" t="s">
        <v>889</v>
      </c>
      <c r="F41" t="str">
        <f t="shared" si="1"/>
        <v>&lt;tr&gt;&lt;td&gt;Q Downloadable?&lt;/td&gt;&lt;td class='slds-truncate'&gt;pushtopics__QDownloadable__c&lt;/td&gt;&lt;td&gt;Indicate whether the result in the Q result is downloadable. User needs the 'Download Data In Q' custom permission to be able download.&lt;/td&gt;&lt;/tr&gt;</v>
      </c>
      <c r="G41" t="str">
        <f t="shared" si="0"/>
        <v>&lt;tr&gt;&lt;td&gt;Q Downloadable?&lt;/td&gt;&lt;td class='slds-truncate'&gt;pushtopics__QDownloadable__c&lt;/td&gt;&lt;td&gt;Indicate whether the result in the Q result is downloadable. User needs the 'Download Data In Q' custom permission to be able download.&lt;/td&gt;&lt;/tr&gt;</v>
      </c>
    </row>
    <row r="42" spans="1:7" ht="17" thickBot="1" x14ac:dyDescent="0.25">
      <c r="A42" s="59" t="s">
        <v>733</v>
      </c>
      <c r="B42" s="59" t="s">
        <v>734</v>
      </c>
      <c r="C42" s="4" t="s">
        <v>37</v>
      </c>
      <c r="D42" s="4" t="s">
        <v>795</v>
      </c>
      <c r="F42" t="str">
        <f t="shared" si="1"/>
        <v>&lt;tr&gt;&lt;td&gt;Q Editable?&lt;/td&gt;&lt;td class='slds-truncate'&gt;pushtopics__QEditable__c&lt;/td&gt;&lt;td&gt;Indicates whether the Q's query result is editable(user must have edit access to the records and fields).&lt;/td&gt;&lt;/tr&gt;</v>
      </c>
      <c r="G42" t="str">
        <f t="shared" si="0"/>
        <v>&lt;tr&gt;&lt;td&gt;Q Editable?&lt;/td&gt;&lt;td class='slds-truncate'&gt;pushtopics__QEditable__c&lt;/td&gt;&lt;td&gt;Indicates whether the Q's query result is editable(user must have edit access to the records and fields).&lt;/td&gt;&lt;/tr&gt;</v>
      </c>
    </row>
    <row r="43" spans="1:7" ht="17" thickBot="1" x14ac:dyDescent="0.25">
      <c r="A43" s="59" t="s">
        <v>735</v>
      </c>
      <c r="B43" s="59" t="s">
        <v>736</v>
      </c>
      <c r="C43" s="4" t="s">
        <v>37</v>
      </c>
      <c r="D43" s="4" t="s">
        <v>796</v>
      </c>
      <c r="F43" t="str">
        <f t="shared" si="1"/>
        <v>&lt;tr&gt;&lt;td&gt;Q Execute Button Label&lt;/td&gt;&lt;td class='slds-truncate'&gt;pushtopics__QExecuteButtonLabel__c&lt;/td&gt;&lt;td&gt;The label of the Execute button on the LWC component executableQ.&lt;/td&gt;&lt;/tr&gt;</v>
      </c>
      <c r="G43" t="str">
        <f t="shared" si="0"/>
        <v>&lt;tr&gt;&lt;td&gt;Q Execute Button Label&lt;/td&gt;&lt;td class='slds-truncate'&gt;pushtopics__QExecuteButtonLabel__c&lt;/td&gt;&lt;td&gt;The label of the Execute button on the LWC component executableQ.&lt;/td&gt;&lt;/tr&gt;</v>
      </c>
    </row>
    <row r="44" spans="1:7" ht="17" thickBot="1" x14ac:dyDescent="0.25">
      <c r="A44" s="59" t="s">
        <v>737</v>
      </c>
      <c r="B44" s="59" t="s">
        <v>738</v>
      </c>
      <c r="C44" s="4" t="s">
        <v>37</v>
      </c>
      <c r="D44" s="4" t="s">
        <v>797</v>
      </c>
      <c r="F44" t="str">
        <f t="shared" si="1"/>
        <v>&lt;tr&gt;&lt;td&gt;Q Helper Text&lt;/td&gt;&lt;td class='slds-truncate'&gt;pushtopics__QHelperText__c&lt;/td&gt;&lt;td&gt;Display as helper text next to the Q result's title.&lt;/td&gt;&lt;/tr&gt;</v>
      </c>
      <c r="G44" t="str">
        <f t="shared" si="0"/>
        <v>&lt;tr&gt;&lt;td&gt;Q Helper Text&lt;/td&gt;&lt;td class='slds-truncate'&gt;pushtopics__QHelperText__c&lt;/td&gt;&lt;td&gt;Display as helper text next to the Q result's title.&lt;/td&gt;&lt;/tr&gt;</v>
      </c>
    </row>
    <row r="45" spans="1:7" ht="33" thickBot="1" x14ac:dyDescent="0.25">
      <c r="A45" s="59" t="s">
        <v>739</v>
      </c>
      <c r="B45" s="59" t="s">
        <v>740</v>
      </c>
      <c r="C45" s="4" t="s">
        <v>37</v>
      </c>
      <c r="D45" s="4" t="s">
        <v>890</v>
      </c>
      <c r="F45" t="str">
        <f t="shared" si="1"/>
        <v>&lt;tr&gt;&lt;td&gt;Q Mass Editable?&lt;/td&gt;&lt;td class='slds-truncate'&gt;pushtopics__QMassEditable__c&lt;/td&gt;&lt;td&gt;If checked, when user has the edit access to the Q's result and the 'Q Editable?' is enabled, user can mass edit the fields of selected records before save.&lt;/td&gt;&lt;/tr&gt;</v>
      </c>
      <c r="G45" t="str">
        <f t="shared" si="0"/>
        <v>&lt;tr&gt;&lt;td&gt;Q Mass Editable?&lt;/td&gt;&lt;td class='slds-truncate'&gt;pushtopics__QMassEditable__c&lt;/td&gt;&lt;td&gt;If checked, when user has the edit access to the Q's result and the 'Q Editable?' is enabled, user can mass edit the fields of selected records before save.&lt;/td&gt;&lt;/tr&gt;</v>
      </c>
    </row>
    <row r="46" spans="1:7" ht="33" thickBot="1" x14ac:dyDescent="0.25">
      <c r="A46" s="59" t="s">
        <v>741</v>
      </c>
      <c r="B46" s="59" t="s">
        <v>742</v>
      </c>
      <c r="C46" s="4" t="s">
        <v>37</v>
      </c>
      <c r="D46" s="4" t="s">
        <v>798</v>
      </c>
      <c r="F46" t="str">
        <f t="shared" si="1"/>
        <v>&lt;tr&gt;&lt;td&gt;Q Max Row Selection&lt;/td&gt;&lt;td class='slds-truncate'&gt;pushtopics__QMaxRowSelection__c&lt;/td&gt;&lt;td&gt;The maximum number of rows that can be selected. Checkboxes are used for selection by default, and radio buttons are used when maxRowSelection is 1. Big Object query result is always defaulted to 1.&lt;/td&gt;&lt;/tr&gt;</v>
      </c>
      <c r="G46" t="str">
        <f t="shared" si="0"/>
        <v>&lt;tr&gt;&lt;td&gt;Q Max Row Selection&lt;/td&gt;&lt;td class='slds-truncate'&gt;pushtopics__QMaxRowSelection__c&lt;/td&gt;&lt;td&gt;The maximum number of rows that can be selected. Checkboxes are used for selection by default, and radio buttons are used when maxRowSelection is 1. Big Object query result is always defaulted to 1.&lt;/td&gt;&lt;/tr&gt;</v>
      </c>
    </row>
    <row r="47" spans="1:7" ht="33" thickBot="1" x14ac:dyDescent="0.25">
      <c r="A47" s="59" t="s">
        <v>875</v>
      </c>
      <c r="B47" s="59" t="s">
        <v>743</v>
      </c>
      <c r="C47" s="4" t="s">
        <v>37</v>
      </c>
      <c r="D47" s="4" t="s">
        <v>799</v>
      </c>
      <c r="F47" t="str">
        <f t="shared" si="1"/>
        <v>&lt;tr&gt;&lt;td&gt;Q Open In Current Tab?&lt;/td&gt;&lt;td class='slds-truncate'&gt;pushtopics__QOpenInCurrentTab__c&lt;/td&gt;&lt;td&gt;If checked, when clicking a record link in the query result, the record will be opened up in the current tab, instead of a new one.&lt;/td&gt;&lt;/tr&gt;</v>
      </c>
      <c r="G47" t="str">
        <f t="shared" si="0"/>
        <v>&lt;tr&gt;&lt;td&gt;Q Open In Current Tab?&lt;/td&gt;&lt;td class='slds-truncate'&gt;pushtopics__QOpenInCurrentTab__c&lt;/td&gt;&lt;td&gt;If checked, when clicking a record link in the query result, the record will be opened up in the current tab, instead of a new one.&lt;/td&gt;&lt;/tr&gt;</v>
      </c>
    </row>
    <row r="48" spans="1:7" ht="33" thickBot="1" x14ac:dyDescent="0.25">
      <c r="A48" s="59" t="s">
        <v>874</v>
      </c>
      <c r="B48" s="59" t="s">
        <v>744</v>
      </c>
      <c r="C48" s="4" t="s">
        <v>37</v>
      </c>
      <c r="D48" s="4" t="s">
        <v>800</v>
      </c>
      <c r="F48" t="str">
        <f t="shared" si="1"/>
        <v>&lt;tr&gt;&lt;td&gt;Q Open In Record Page?&lt;/td&gt;&lt;td class='slds-truncate'&gt;pushtopics__QOpenInRecordPage__c&lt;/td&gt;&lt;td&gt;If checked, when clicking a record link from the Q's query result, the record will be opened up in the standard lightning record page, instead of the DSP Record page.&lt;/td&gt;&lt;/tr&gt;</v>
      </c>
      <c r="G48" t="str">
        <f t="shared" si="0"/>
        <v>&lt;tr&gt;&lt;td&gt;Q Open In Record Page?&lt;/td&gt;&lt;td class='slds-truncate'&gt;pushtopics__QOpenInRecordPage__c&lt;/td&gt;&lt;td&gt;If checked, when clicking a record link from the Q's query result, the record will be opened up in the standard lightning record page, instead of the DSP Record page.&lt;/td&gt;&lt;/tr&gt;</v>
      </c>
    </row>
    <row r="49" spans="1:7" ht="33" thickBot="1" x14ac:dyDescent="0.25">
      <c r="A49" s="59" t="s">
        <v>872</v>
      </c>
      <c r="B49" s="59" t="s">
        <v>873</v>
      </c>
      <c r="C49" s="4" t="s">
        <v>37</v>
      </c>
      <c r="D49" s="4" t="s">
        <v>891</v>
      </c>
      <c r="F49" t="str">
        <f t="shared" si="1"/>
        <v>&lt;tr&gt;&lt;td&gt;Q Override Columns&lt;/td&gt;&lt;td class='slds-truncate'&gt;pushtopics__QOverrideColumns__c&lt;/td&gt;&lt;td&gt;Use the format of 'field1: overriddenLabel1, field2: overriddentLabel2'(remove surrounding double quotes) to override default colunm labels of the query result.&lt;/td&gt;&lt;/tr&gt;</v>
      </c>
      <c r="G49" t="str">
        <f t="shared" si="0"/>
        <v>&lt;tr&gt;&lt;td&gt;Q Override Columns&lt;/td&gt;&lt;td class='slds-truncate'&gt;pushtopics__QOverrideColumns__c&lt;/td&gt;&lt;td&gt;Use the format of 'field1: overriddenLabel1, field2: overriddentLabel2'(remove surrounding double quotes) to override default colunm labels of the query result.&lt;/td&gt;&lt;/tr&gt;</v>
      </c>
    </row>
    <row r="50" spans="1:7" ht="17" thickBot="1" x14ac:dyDescent="0.25">
      <c r="A50" s="59" t="s">
        <v>695</v>
      </c>
      <c r="B50" s="59" t="s">
        <v>696</v>
      </c>
      <c r="C50" s="6" t="s">
        <v>37</v>
      </c>
      <c r="D50" s="4" t="s">
        <v>892</v>
      </c>
      <c r="F50" t="str">
        <f t="shared" si="1"/>
        <v>&lt;tr&gt;&lt;td&gt;Q Page Size&lt;/td&gt;&lt;td class='slds-truncate'&gt;pushtopics__QPageSize__c&lt;/td&gt;&lt;td&gt;The page size of the 'Q' component.&lt;/td&gt;&lt;/tr&gt;</v>
      </c>
      <c r="G50" t="str">
        <f t="shared" si="0"/>
        <v>&lt;tr&gt;&lt;td&gt;Q Page Size&lt;/td&gt;&lt;td class='slds-truncate'&gt;pushtopics__QPageSize__c&lt;/td&gt;&lt;td&gt;The page size of the 'Q' component.&lt;/td&gt;&lt;/tr&gt;</v>
      </c>
    </row>
    <row r="51" spans="1:7" ht="33" thickBot="1" x14ac:dyDescent="0.25">
      <c r="A51" s="59" t="s">
        <v>745</v>
      </c>
      <c r="B51" s="59" t="s">
        <v>746</v>
      </c>
      <c r="C51" s="4" t="s">
        <v>37</v>
      </c>
      <c r="D51" s="4" t="s">
        <v>802</v>
      </c>
      <c r="F51" t="str">
        <f t="shared" si="1"/>
        <v>&lt;tr&gt;&lt;td&gt;Q Required Custom Permissions To View&lt;/td&gt;&lt;td class='slds-truncate'&gt;pushtopics__QRequiredCustomPermissionsToView__c&lt;/td&gt;&lt;td&gt;Comma separated custom permission names. If set, only users with one of the custom permissions can view the executableQ component; if not set, there is no restriction.&lt;/td&gt;&lt;/tr&gt;</v>
      </c>
      <c r="G51" t="str">
        <f t="shared" si="0"/>
        <v>&lt;tr&gt;&lt;td&gt;Q Required Custom Permissions To View&lt;/td&gt;&lt;td class='slds-truncate'&gt;pushtopics__QRequiredCustomPermissionsToView__c&lt;/td&gt;&lt;td&gt;Comma separated custom permission names. If set, only users with one of the custom permissions can view the executableQ component; if not set, there is no restriction.&lt;/td&gt;&lt;/tr&gt;</v>
      </c>
    </row>
    <row r="52" spans="1:7" ht="33" thickBot="1" x14ac:dyDescent="0.25">
      <c r="A52" s="59" t="s">
        <v>747</v>
      </c>
      <c r="B52" s="59" t="s">
        <v>748</v>
      </c>
      <c r="C52" s="4" t="s">
        <v>37</v>
      </c>
      <c r="D52" s="4" t="s">
        <v>803</v>
      </c>
      <c r="F52" t="str">
        <f t="shared" si="1"/>
        <v>&lt;tr&gt;&lt;td&gt;Q Result Icon Name&lt;/td&gt;&lt;td class='slds-truncate'&gt;pushtopics__QResultIconName__c&lt;/td&gt;&lt;td&gt;The Lightning Design System name of the icon. Names are written in the format 'utility:down' where 'utility' is the category, and 'down' is the specific icon to be displayed.&lt;/td&gt;&lt;/tr&gt;</v>
      </c>
      <c r="G52" t="str">
        <f t="shared" si="0"/>
        <v>&lt;tr&gt;&lt;td&gt;Q Result Icon Name&lt;/td&gt;&lt;td class='slds-truncate'&gt;pushtopics__QResultIconName__c&lt;/td&gt;&lt;td&gt;The Lightning Design System name of the icon. Names are written in the format 'utility:down' where 'utility' is the category, and 'down' is the specific icon to be displayed.&lt;/td&gt;&lt;/tr&gt;</v>
      </c>
    </row>
    <row r="53" spans="1:7" ht="17" thickBot="1" x14ac:dyDescent="0.25">
      <c r="A53" s="59" t="s">
        <v>749</v>
      </c>
      <c r="B53" s="59" t="s">
        <v>750</v>
      </c>
      <c r="C53" s="4" t="s">
        <v>37</v>
      </c>
      <c r="D53" s="4" t="s">
        <v>804</v>
      </c>
      <c r="F53" t="str">
        <f t="shared" si="1"/>
        <v>&lt;tr&gt;&lt;td&gt;Q Result Title&lt;/td&gt;&lt;td class='slds-truncate'&gt;pushtopics__QResultTitle__c&lt;/td&gt;&lt;td&gt;Sets the title of the Q result.&lt;/td&gt;&lt;/tr&gt;</v>
      </c>
      <c r="G53" t="str">
        <f t="shared" si="0"/>
        <v>&lt;tr&gt;&lt;td&gt;Q Result Title&lt;/td&gt;&lt;td class='slds-truncate'&gt;pushtopics__QResultTitle__c&lt;/td&gt;&lt;td&gt;Sets the title of the Q result.&lt;/td&gt;&lt;/tr&gt;</v>
      </c>
    </row>
    <row r="54" spans="1:7" ht="33" thickBot="1" x14ac:dyDescent="0.25">
      <c r="A54" s="59" t="s">
        <v>751</v>
      </c>
      <c r="B54" s="59" t="s">
        <v>752</v>
      </c>
      <c r="C54" s="4" t="s">
        <v>37</v>
      </c>
      <c r="D54" s="4" t="s">
        <v>805</v>
      </c>
      <c r="F54" t="str">
        <f t="shared" si="1"/>
        <v>&lt;tr&gt;&lt;td&gt;Q Retrieve All?&lt;/td&gt;&lt;td class='slds-truncate'&gt;pushtopics__QRetrieveAll__c&lt;/td&gt;&lt;td&gt;If checked and when being queried in Q, all data will be retrieved at once and cached locally. Check this when the result data is small and if you wish to avoid multiple server hits while user navigating thru the paged records.&lt;/td&gt;&lt;/tr&gt;</v>
      </c>
      <c r="G54" t="str">
        <f t="shared" si="0"/>
        <v>&lt;tr&gt;&lt;td&gt;Q Retrieve All?&lt;/td&gt;&lt;td class='slds-truncate'&gt;pushtopics__QRetrieveAll__c&lt;/td&gt;&lt;td&gt;If checked and when being queried in Q, all data will be retrieved at once and cached locally. Check this when the result data is small and if you wish to avoid multiple server hits while user navigating thru the paged records.&lt;/td&gt;&lt;/tr&gt;</v>
      </c>
    </row>
    <row r="55" spans="1:7" ht="17" thickBot="1" x14ac:dyDescent="0.25">
      <c r="A55" s="59" t="s">
        <v>753</v>
      </c>
      <c r="B55" s="59" t="s">
        <v>754</v>
      </c>
      <c r="C55" s="4" t="s">
        <v>37</v>
      </c>
      <c r="D55" s="4" t="s">
        <v>806</v>
      </c>
      <c r="F55" t="str">
        <f t="shared" si="1"/>
        <v>&lt;tr&gt;&lt;td&gt;Q Show Picklist Labels&lt;/td&gt;&lt;td class='slds-truncate'&gt;pushtopics__QShowPicklistLabels__c&lt;/td&gt;&lt;td&gt;If checked, picklist fields will display in API values instead of labels otherwise.&lt;/td&gt;&lt;/tr&gt;</v>
      </c>
      <c r="G55" t="str">
        <f t="shared" si="0"/>
        <v>&lt;tr&gt;&lt;td&gt;Q Show Picklist Labels&lt;/td&gt;&lt;td class='slds-truncate'&gt;pushtopics__QShowPicklistLabels__c&lt;/td&gt;&lt;td&gt;If checked, picklist fields will display in API values instead of labels otherwise.&lt;/td&gt;&lt;/tr&gt;</v>
      </c>
    </row>
    <row r="56" spans="1:7" ht="33" thickBot="1" x14ac:dyDescent="0.25">
      <c r="A56" s="59" t="s">
        <v>908</v>
      </c>
      <c r="B56" s="59" t="s">
        <v>878</v>
      </c>
      <c r="C56" s="4" t="s">
        <v>37</v>
      </c>
      <c r="D56" s="4" t="s">
        <v>893</v>
      </c>
      <c r="F56" t="str">
        <f t="shared" si="1"/>
        <v>&lt;tr&gt;&lt;td&gt;Q Show Row Action 'Delete'?&lt;/td&gt;&lt;td class='slds-truncate'&gt;pushtopics__QShowRowActionDelete__c&lt;/td&gt;&lt;td&gt;If checked and the object is not a big object, and the 'Q' is deletable, show the 'Delete' action on the query result rows.&lt;/td&gt;&lt;/tr&gt;</v>
      </c>
      <c r="G56" t="str">
        <f t="shared" si="0"/>
        <v>&lt;tr&gt;&lt;td&gt;Q Show Row Action 'Delete'?&lt;/td&gt;&lt;td class='slds-truncate'&gt;pushtopics__QShowRowActionDelete__c&lt;/td&gt;&lt;td&gt;If checked and the object is not a big object, and the 'Q' is deletable, show the 'Delete' action on the query result rows.&lt;/td&gt;&lt;/tr&gt;</v>
      </c>
    </row>
    <row r="57" spans="1:7" ht="33" thickBot="1" x14ac:dyDescent="0.25">
      <c r="A57" s="59" t="s">
        <v>909</v>
      </c>
      <c r="B57" s="59" t="s">
        <v>879</v>
      </c>
      <c r="C57" s="4" t="s">
        <v>37</v>
      </c>
      <c r="D57" s="4" t="s">
        <v>894</v>
      </c>
      <c r="F57" t="str">
        <f t="shared" si="1"/>
        <v>&lt;tr&gt;&lt;td&gt;Q Show Row Action 'Edit'?&lt;/td&gt;&lt;td class='slds-truncate'&gt;pushtopics__QShowRowActionEdit__c	&lt;/td&gt;&lt;td&gt;If checked and the connection is current org and the object is not a big object, as well as the 'Q' is editable, DSP will add the standard lightning 'Edit' action to the query result rows.&lt;/td&gt;&lt;/tr&gt;</v>
      </c>
      <c r="G57" t="str">
        <f t="shared" si="0"/>
        <v>&lt;tr&gt;&lt;td&gt;Q Show Row Action 'Edit'?&lt;/td&gt;&lt;td class='slds-truncate'&gt;pushtopics__QShowRowActionEdit__c	&lt;/td&gt;&lt;td&gt;If checked and the connection is current org and the object is not a big object, as well as the 'Q' is editable, DSP will add the standard lightning 'Edit' action to the query result rows.&lt;/td&gt;&lt;/tr&gt;</v>
      </c>
    </row>
    <row r="58" spans="1:7" ht="49" thickBot="1" x14ac:dyDescent="0.25">
      <c r="A58" s="59" t="s">
        <v>755</v>
      </c>
      <c r="B58" s="59" t="s">
        <v>756</v>
      </c>
      <c r="C58" s="4" t="s">
        <v>37</v>
      </c>
      <c r="D58" s="4" t="s">
        <v>895</v>
      </c>
      <c r="F58" t="str">
        <f t="shared" si="1"/>
        <v>&lt;tr&gt;&lt;td&gt;Q Sorted By&lt;/td&gt;&lt;td class='slds-truncate'&gt;pushtopics__QSortedBy__c&lt;/td&gt;&lt;td&gt;Defines the initial sorted field on Q's query result. If 'Q Retrieval All' is checked, DSP will use this field to sort the result. This is typically defined to sort the records when the querying Object is a Salesforce big object which does not support pagination.&lt;/td&gt;&lt;/tr&gt;</v>
      </c>
      <c r="G58" t="str">
        <f t="shared" si="0"/>
        <v>&lt;tr&gt;&lt;td&gt;Q Sorted By&lt;/td&gt;&lt;td class='slds-truncate'&gt;pushtopics__QSortedBy__c&lt;/td&gt;&lt;td&gt;Defines the initial sorted field on Q's query result. If 'Q Retrieval All' is checked, DSP will use this field to sort the result. This is typically defined to sort the records when the querying Object is a Salesforce big object which does not support pagination.&lt;/td&gt;&lt;/tr&gt;</v>
      </c>
    </row>
    <row r="59" spans="1:7" ht="17" thickBot="1" x14ac:dyDescent="0.25">
      <c r="A59" s="59" t="s">
        <v>757</v>
      </c>
      <c r="B59" s="59" t="s">
        <v>758</v>
      </c>
      <c r="C59" s="4" t="s">
        <v>37</v>
      </c>
      <c r="D59" s="4" t="s">
        <v>897</v>
      </c>
      <c r="F59" t="str">
        <f t="shared" si="1"/>
        <v>&lt;tr&gt;&lt;td&gt;Q Sorted Direction&lt;/td&gt;&lt;td class='slds-truncate'&gt;pushtopics__QSortedDirection__c&lt;/td&gt;&lt;td&gt;Used in conjunction with Q Sorted By. The available values are 'asc', 'desc'.&lt;/td&gt;&lt;/tr&gt;</v>
      </c>
      <c r="G59" t="str">
        <f t="shared" si="0"/>
        <v>&lt;tr&gt;&lt;td&gt;Q Sorted Direction&lt;/td&gt;&lt;td class='slds-truncate'&gt;pushtopics__QSortedDirection__c&lt;/td&gt;&lt;td&gt;Used in conjunction with Q Sorted By. The available values are 'asc', 'desc'.&lt;/td&gt;&lt;/tr&gt;</v>
      </c>
    </row>
    <row r="60" spans="1:7" ht="17" thickBot="1" x14ac:dyDescent="0.25">
      <c r="A60" s="3" t="s">
        <v>759</v>
      </c>
      <c r="B60" s="4" t="s">
        <v>760</v>
      </c>
      <c r="C60" s="4" t="s">
        <v>37</v>
      </c>
      <c r="D60" s="4" t="s">
        <v>898</v>
      </c>
      <c r="F60" t="str">
        <f t="shared" si="1"/>
        <v>&lt;tr&gt;&lt;td&gt;Query String&lt;/td&gt;&lt;td class='slds-truncate'&gt;pushtopics__QueryString__c&lt;/td&gt;&lt;td&gt;Stores the source SOQL string if the Executable's Internal Type is 'Salesforce Query'.&lt;/td&gt;&lt;/tr&gt;</v>
      </c>
      <c r="G60" t="str">
        <f t="shared" si="0"/>
        <v>&lt;tr&gt;&lt;td&gt;Query String&lt;/td&gt;&lt;td class='slds-truncate'&gt;pushtopics__QueryString__c&lt;/td&gt;&lt;td&gt;Stores the source SOQL string if the Executable's Internal Type is 'Salesforce Query'.&lt;/td&gt;&lt;/tr&gt;</v>
      </c>
    </row>
    <row r="61" spans="1:7" ht="33" thickBot="1" x14ac:dyDescent="0.25">
      <c r="A61" s="3" t="s">
        <v>761</v>
      </c>
      <c r="B61" s="4" t="s">
        <v>762</v>
      </c>
      <c r="C61" s="4" t="s">
        <v>21</v>
      </c>
      <c r="D61" s="4" t="s">
        <v>763</v>
      </c>
      <c r="F61" t="str">
        <f t="shared" si="1"/>
        <v>&lt;tr&gt;&lt;td&gt;Record Type&lt;/td&gt;&lt;td class='slds-truncate'&gt;RecordTypeId&lt;/td&gt;&lt;td&gt;There are two active Record Types - Salesforce2Salesforce and Salesforce, which relate to Directional and Single Connection Executables respectively.&lt;/td&gt;&lt;/tr&gt;</v>
      </c>
    </row>
    <row r="62" spans="1:7" ht="65" thickBot="1" x14ac:dyDescent="0.25">
      <c r="A62" s="3" t="s">
        <v>765</v>
      </c>
      <c r="B62" s="4" t="s">
        <v>766</v>
      </c>
      <c r="C62" s="4" t="s">
        <v>37</v>
      </c>
      <c r="D62" s="4" t="s">
        <v>764</v>
      </c>
      <c r="F62" t="str">
        <f t="shared" si="1"/>
        <v>&lt;tr&gt;&lt;td&gt;Relax Field Mapping's Type Check?&lt;/td&gt;&lt;td class='slds-truncate'&gt;pushtopics__RelaxFieldMappingsTypeCheck__c&lt;/td&gt;&lt;td&gt;If checked, field mappings resolving a String type will be allowed to save even if the mapped field's type is not a String. DSP will try to convert the String value during run time to the mapped field's type, e.g. Date, Double, etc.
For Date, Datetime, and Time, the string format should follow what the JSON.deserialize() takes in its parameter.
Note: formulas &amp; functions still enforce type checking on their parameters even if it is checked.&lt;/td&gt;&lt;/tr&gt;</v>
      </c>
    </row>
    <row r="63" spans="1:7" ht="33" thickBot="1" x14ac:dyDescent="0.25">
      <c r="A63" s="59" t="s">
        <v>876</v>
      </c>
      <c r="B63" s="59" t="s">
        <v>877</v>
      </c>
      <c r="C63" s="4" t="s">
        <v>37</v>
      </c>
      <c r="D63" s="4" t="s">
        <v>801</v>
      </c>
      <c r="F63" t="str">
        <f t="shared" si="1"/>
        <v>&lt;tr&gt;&lt;td&gt;Required Custom Permissions To Action&lt;/td&gt;&lt;td class='slds-truncate'&gt;pushtopics__RequiredCustomPermissionsToAction__c&lt;/td&gt;&lt;td&gt;Comma separated custom permission names. If set, only users with one of the custom permissions can action from the executableQ component;&lt;/td&gt;&lt;/tr&gt;</v>
      </c>
      <c r="G63" t="str">
        <f>IF(LEFT(F63,1)="""",MID(F63, 1, LEN(F63) - 2),F63)</f>
        <v>&lt;tr&gt;&lt;td&gt;Required Custom Permissions To Action&lt;/td&gt;&lt;td class='slds-truncate'&gt;pushtopics__RequiredCustomPermissionsToAction__c&lt;/td&gt;&lt;td&gt;Comma separated custom permission names. If set, only users with one of the custom permissions can action from the executableQ component;&lt;/td&gt;&lt;/tr&gt;</v>
      </c>
    </row>
    <row r="64" spans="1:7" ht="17" thickBot="1" x14ac:dyDescent="0.25">
      <c r="A64" s="3" t="s">
        <v>26</v>
      </c>
      <c r="B64" s="4" t="s">
        <v>282</v>
      </c>
      <c r="C64" s="4" t="s">
        <v>37</v>
      </c>
      <c r="D64" s="4" t="s">
        <v>283</v>
      </c>
      <c r="F64" t="str">
        <f t="shared" si="1"/>
        <v>&lt;tr&gt;&lt;td&gt;Retrieve Limit&lt;/td&gt;&lt;td class='slds-truncate'&gt;pushtopics__RetrieveLimit__c&lt;/td&gt;&lt;td&gt;If defined, it will be the maximum number of records that can be retrieved from the Source.&lt;/td&gt;&lt;/tr&gt;</v>
      </c>
      <c r="G64" t="str">
        <f t="shared" si="0"/>
        <v>&lt;tr&gt;&lt;td&gt;Retrieve Limit&lt;/td&gt;&lt;td class='slds-truncate'&gt;pushtopics__RetrieveLimit__c&lt;/td&gt;&lt;td&gt;If defined, it will be the maximum number of records that can be retrieved from the Source.&lt;/td&gt;&lt;/tr&gt;</v>
      </c>
    </row>
    <row r="65" spans="1:7" ht="33" thickBot="1" x14ac:dyDescent="0.25">
      <c r="A65" s="3" t="s">
        <v>767</v>
      </c>
      <c r="B65" s="4" t="s">
        <v>768</v>
      </c>
      <c r="C65" s="4" t="s">
        <v>37</v>
      </c>
      <c r="D65" s="4" t="s">
        <v>899</v>
      </c>
      <c r="F65" t="str">
        <f t="shared" si="1"/>
        <v>&lt;tr&gt;&lt;td&gt;Retrieve Modified Since Last End Time&lt;/td&gt;&lt;td class='slds-truncate'&gt;pushtopics__RetrieveModifiedSinceLastEndTime__c&lt;/td&gt;&lt;td&gt;If checked, a 'SystemModstamp &gt; (Last End Time)' condition will be added to the Retrieve Parameters during execution. Last End Time is the latest SUCCEEDED Execution's End Time.&lt;/td&gt;&lt;/tr&gt;</v>
      </c>
      <c r="G65" t="str">
        <f t="shared" si="0"/>
        <v>&lt;tr&gt;&lt;td&gt;Retrieve Modified Since Last End Time&lt;/td&gt;&lt;td class='slds-truncate'&gt;pushtopics__RetrieveModifiedSinceLastEndTime__c&lt;/td&gt;&lt;td&gt;If checked, a 'SystemModstamp &gt; (Last End Time)' condition will be added to the Retrieve Parameters during execution. Last End Time is the latest SUCCEEDED Execution's End Time.&lt;/td&gt;&lt;/tr&gt;</v>
      </c>
    </row>
    <row r="66" spans="1:7" ht="33" thickBot="1" x14ac:dyDescent="0.25">
      <c r="A66" s="3" t="s">
        <v>769</v>
      </c>
      <c r="B66" s="4" t="s">
        <v>770</v>
      </c>
      <c r="C66" s="4"/>
      <c r="D66" s="4" t="s">
        <v>900</v>
      </c>
      <c r="F66" t="str">
        <f t="shared" si="1"/>
        <v>&lt;tr&gt;&lt;td&gt;Retrieve Modified Since Last Start Time&lt;/td&gt;&lt;td class='slds-truncate'&gt;pushtopics__RetrieveModifiedSinceLastStartTime__c&lt;/td&gt;&lt;td&gt;If checked, a 'SystemModstamp &gt; (Last Start Time)' condition will be added to the Retrieve Parameters during execution. Last Start Time is the latest SUCCEEDED Execution's Start Time.&lt;/td&gt;&lt;/tr&gt;</v>
      </c>
    </row>
    <row r="67" spans="1:7" ht="17" thickBot="1" x14ac:dyDescent="0.25">
      <c r="A67" s="3" t="s">
        <v>285</v>
      </c>
      <c r="B67" s="4" t="s">
        <v>284</v>
      </c>
      <c r="C67" s="4" t="s">
        <v>37</v>
      </c>
      <c r="D67" s="4" t="s">
        <v>286</v>
      </c>
      <c r="F67" t="str">
        <f t="shared" si="1"/>
        <v>&lt;tr&gt;&lt;td&gt;Retrieve Order By&lt;/td&gt;&lt;td class='slds-truncate'&gt;pushtopics__RetrieveOrderBy__c&lt;/td&gt;&lt;td&gt;The order in which the source data is retrieved.&lt;/td&gt;&lt;/tr&gt;</v>
      </c>
      <c r="G67" t="str">
        <f t="shared" si="0"/>
        <v>&lt;tr&gt;&lt;td&gt;Retrieve Order By&lt;/td&gt;&lt;td class='slds-truncate'&gt;pushtopics__RetrieveOrderBy__c&lt;/td&gt;&lt;td&gt;The order in which the source data is retrieved.&lt;/td&gt;&lt;/tr&gt;</v>
      </c>
    </row>
    <row r="68" spans="1:7" ht="49" thickBot="1" x14ac:dyDescent="0.25">
      <c r="A68" s="3" t="s">
        <v>288</v>
      </c>
      <c r="B68" s="4" t="s">
        <v>287</v>
      </c>
      <c r="C68" s="4" t="s">
        <v>37</v>
      </c>
      <c r="D68" s="4" t="s">
        <v>509</v>
      </c>
      <c r="F68" t="str">
        <f t="shared" si="1"/>
        <v>&lt;tr&gt;&lt;td&gt;Retrieve Parameters&lt;/td&gt;&lt;td class='slds-truncate'&gt;pushtopics__RetrieveParameters__c&lt;/td&gt;&lt;td&gt;The parameters used to retrieve the source data. There are 4 different types of parameters, which could be either a blank string, SOQL WHERE condition, a single Salesforce Id or a JSON array of Salesforce IDs of the Source Object.&lt;/td&gt;&lt;/tr&gt;</v>
      </c>
      <c r="G68" t="str">
        <f t="shared" si="0"/>
        <v>&lt;tr&gt;&lt;td&gt;Retrieve Parameters&lt;/td&gt;&lt;td class='slds-truncate'&gt;pushtopics__RetrieveParameters__c&lt;/td&gt;&lt;td&gt;The parameters used to retrieve the source data. There are 4 different types of parameters, which could be either a blank string, SOQL WHERE condition, a single Salesforce Id or a JSON array of Salesforce IDs of the Source Object.&lt;/td&gt;&lt;/tr&gt;</v>
      </c>
    </row>
    <row r="69" spans="1:7" ht="80" customHeight="1" x14ac:dyDescent="0.2">
      <c r="A69" s="8" t="s">
        <v>771</v>
      </c>
      <c r="B69" s="8" t="s">
        <v>289</v>
      </c>
      <c r="C69" s="8" t="s">
        <v>37</v>
      </c>
      <c r="D69" s="9" t="s">
        <v>901</v>
      </c>
      <c r="F69" t="str">
        <f t="shared" si="1"/>
        <v>&lt;tr&gt;&lt;td&gt;Retrieve Size(Integration Only)&lt;/td&gt;&lt;td class='slds-truncate'&gt;pushtopics__RetrieveSize__c&lt;/td&gt;&lt;td&gt;This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performance.'&lt;/p&gt;&lt;/div&gt;&lt;/div&gt;&lt;/td&gt;&lt;/tr&gt;</v>
      </c>
      <c r="G69" t="str">
        <f t="shared" si="0"/>
        <v>&lt;tr&gt;&lt;td&gt;Retrieve Size(Integration Only)&lt;/td&gt;&lt;td class='slds-truncate'&gt;pushtopics__RetrieveSize__c&lt;/td&gt;&lt;td&gt;This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performance.'&lt;/p&gt;&lt;/div&gt;&lt;/div&gt;&lt;/td&gt;&lt;/tr&gt;</v>
      </c>
    </row>
    <row r="70" spans="1:7" ht="80" customHeight="1" x14ac:dyDescent="0.2">
      <c r="A70" s="61" t="s">
        <v>772</v>
      </c>
      <c r="B70" s="6" t="s">
        <v>773</v>
      </c>
      <c r="C70" s="6"/>
      <c r="D70" s="62" t="s">
        <v>774</v>
      </c>
      <c r="F70" t="str">
        <f t="shared" si="1"/>
        <v>&lt;tr&gt;&lt;td&gt;Scheduleable?&lt;/td&gt;&lt;td class='slds-truncate'&gt;pushtopics__Scheduleable__c&lt;/td&gt;&lt;td&gt;Used internally to indicate the type of the Executable.&lt;/td&gt;&lt;/tr&gt;</v>
      </c>
    </row>
    <row r="71" spans="1:7" ht="80" customHeight="1" x14ac:dyDescent="0.2">
      <c r="A71" s="61" t="s">
        <v>775</v>
      </c>
      <c r="B71" s="6" t="s">
        <v>776</v>
      </c>
      <c r="C71" s="6" t="s">
        <v>37</v>
      </c>
      <c r="D71" s="62" t="s">
        <v>777</v>
      </c>
      <c r="F71" t="str">
        <f t="shared" si="1"/>
        <v>&lt;tr&gt;&lt;td&gt;Scope Filter&lt;/td&gt;&lt;td class='slds-truncate'&gt;pushtopics__ScopeFilter__c&lt;/td&gt;&lt;td&gt;Used to check whether each source record is in scope or not, if not in scope, the source record will be excluded from the execution. Use DSP expressions and/or functions that return a boolean value.&lt;/td&gt;&lt;/tr&gt;</v>
      </c>
    </row>
    <row r="72" spans="1:7" ht="33" thickBot="1" x14ac:dyDescent="0.25">
      <c r="A72" s="3" t="s">
        <v>23</v>
      </c>
      <c r="B72" s="4" t="s">
        <v>290</v>
      </c>
      <c r="C72" s="4" t="s">
        <v>37</v>
      </c>
      <c r="D72" s="4" t="s">
        <v>866</v>
      </c>
      <c r="F72" t="str">
        <f t="shared" si="1"/>
        <v>&lt;tr&gt;&lt;td&gt;Seq No.&lt;/td&gt;&lt;td class='slds-truncate'&gt;pushtopics__SeqNo__c&lt;/td&gt;&lt;td&gt;The sequence number for the current Executable that is part of the associated Pipeline. When a Pipeline is executed, the Executables will be executed in the ascending order defined in the Seq No. field.&lt;/td&gt;&lt;/tr&gt;</v>
      </c>
      <c r="G72" t="str">
        <f t="shared" ref="G72:G89" si="2">IF(LEFT(F72,1)="""",MID(F72, 1, LEN(F72) - 2),F72)</f>
        <v>&lt;tr&gt;&lt;td&gt;Seq No.&lt;/td&gt;&lt;td class='slds-truncate'&gt;pushtopics__SeqNo__c&lt;/td&gt;&lt;td&gt;The sequence number for the current Executable that is part of the associated Pipeline. When a Pipeline is executed, the Executables will be executed in the ascending order defined in the Seq No. field.&lt;/td&gt;&lt;/tr&gt;</v>
      </c>
    </row>
    <row r="73" spans="1:7" ht="17" thickBot="1" x14ac:dyDescent="0.25">
      <c r="A73" s="3" t="s">
        <v>867</v>
      </c>
      <c r="B73" s="4" t="s">
        <v>868</v>
      </c>
      <c r="C73" s="4" t="s">
        <v>37</v>
      </c>
      <c r="D73" s="4" t="s">
        <v>869</v>
      </c>
      <c r="F73" t="str">
        <f t="shared" si="1"/>
        <v>&lt;tr&gt;&lt;td&gt;Seq No. Must Be Unique Across Pipeline&lt;/td&gt;&lt;td class='slds-truncate'&gt;pushtopics__SeqNoMustBeUniqueAcrossPipeline__c&lt;/td&gt;&lt;td&gt;A helper field used to make sure all Executables associated with a same Pipeline must have uniuqe Seq No.&lt;/td&gt;&lt;/tr&gt;</v>
      </c>
      <c r="G73" t="str">
        <f t="shared" si="2"/>
        <v>&lt;tr&gt;&lt;td&gt;Seq No. Must Be Unique Across Pipeline&lt;/td&gt;&lt;td class='slds-truncate'&gt;pushtopics__SeqNoMustBeUniqueAcrossPipeline__c&lt;/td&gt;&lt;td&gt;A helper field used to make sure all Executables associated with a same Pipeline must have uniuqe Seq No.&lt;/td&gt;&lt;/tr&gt;</v>
      </c>
    </row>
    <row r="74" spans="1:7" ht="49" thickBot="1" x14ac:dyDescent="0.25">
      <c r="A74" s="3" t="s">
        <v>778</v>
      </c>
      <c r="B74" s="4" t="s">
        <v>779</v>
      </c>
      <c r="C74" s="4" t="s">
        <v>37</v>
      </c>
      <c r="D74" s="4" t="s">
        <v>902</v>
      </c>
      <c r="F74" t="str">
        <f t="shared" si="1"/>
        <v>&lt;tr&gt;&lt;td&gt;Serial Mode?&lt;/td&gt;&lt;td class='slds-truncate'&gt;pushtopics__SerialMode__c&lt;/td&gt;&lt;td&gt;If checked, DSP runs in serial mode. Note: serial mode executes slower since one batch has to wait for the previous one to complete before getting started. Check it if you need to guarantee the execution order or when you face the limitation - 'Future method cannot be called from a future or batch method'.&lt;/td&gt;&lt;/tr&gt;</v>
      </c>
    </row>
    <row r="75" spans="1:7" ht="17" thickBot="1" x14ac:dyDescent="0.25">
      <c r="A75" s="3" t="s">
        <v>511</v>
      </c>
      <c r="B75" s="4" t="s">
        <v>512</v>
      </c>
      <c r="C75" s="4" t="s">
        <v>37</v>
      </c>
      <c r="D75" s="4" t="s">
        <v>903</v>
      </c>
      <c r="F75" t="str">
        <f t="shared" ref="F75:F89" si="3">"&lt;tr&gt;&lt;td&gt;" &amp; A75 &amp; "&lt;/td&gt;&lt;td class='slds-truncate'&gt;" &amp; B75 &amp; "&lt;/td&gt;&lt;td&gt;" &amp; D75 &amp; "&lt;/td&gt;&lt;/tr&gt;"</f>
        <v>&lt;tr&gt;&lt;td&gt;Skip Null Values?&lt;/td&gt;&lt;td class='slds-truncate'&gt;pushtopics__SkipNullValues__c&lt;/td&gt;&lt;td&gt;Default is 'false'. If checked and the calculated value is null, the target field will not be updated.&lt;/td&gt;&lt;/tr&gt;</v>
      </c>
      <c r="G75" t="str">
        <f>IF(LEFT(F75,1)="""",MID(F75, 1, LEN(F75) - 2),F75)</f>
        <v>&lt;tr&gt;&lt;td&gt;Skip Null Values?&lt;/td&gt;&lt;td class='slds-truncate'&gt;pushtopics__SkipNullValues__c&lt;/td&gt;&lt;td&gt;Default is 'false'. If checked and the calculated value is null, the target field will not be updated.&lt;/td&gt;&lt;/tr&gt;</v>
      </c>
    </row>
    <row r="76" spans="1:7" ht="33" thickBot="1" x14ac:dyDescent="0.25">
      <c r="A76" s="3" t="s">
        <v>514</v>
      </c>
      <c r="B76" s="4" t="s">
        <v>513</v>
      </c>
      <c r="C76" s="4" t="s">
        <v>37</v>
      </c>
      <c r="D76" s="4" t="s">
        <v>515</v>
      </c>
      <c r="F76" t="str">
        <f t="shared" si="3"/>
        <v>&lt;tr&gt;&lt;td&gt;Skip Record Update If No Changes?&lt;/td&gt;&lt;td class='slds-truncate'&gt;pushtopics__SkipRecordUpdateIfNoChanges__c&lt;/td&gt;&lt;td&gt;If checked, during updating existing data, if a record has no change in the Target, it will be excluded in the update operation, so that the DMLs and the associated automation will not fire.&lt;/td&gt;&lt;/tr&gt;</v>
      </c>
      <c r="G76" t="str">
        <f>IF(LEFT(F76,1)="""",MID(F76, 1, LEN(F76) - 2),F76)</f>
        <v>&lt;tr&gt;&lt;td&gt;Skip Record Update If No Changes?&lt;/td&gt;&lt;td class='slds-truncate'&gt;pushtopics__SkipRecordUpdateIfNoChanges__c&lt;/td&gt;&lt;td&gt;If checked, during updating existing data, if a record has no change in the Target, it will be excluded in the update operation, so that the DMLs and the associated automation will not fire.&lt;/td&gt;&lt;/tr&gt;</v>
      </c>
    </row>
    <row r="77" spans="1:7" ht="49" thickBot="1" x14ac:dyDescent="0.25">
      <c r="A77" s="3" t="s">
        <v>780</v>
      </c>
      <c r="B77" s="4" t="s">
        <v>781</v>
      </c>
      <c r="C77" s="4" t="s">
        <v>37</v>
      </c>
      <c r="D77" s="4" t="s">
        <v>782</v>
      </c>
      <c r="F77" t="str">
        <f t="shared" si="3"/>
        <v>&lt;tr&gt;&lt;td&gt;Source Big Object Index Fields&lt;/td&gt;&lt;td class='slds-truncate'&gt;pushtopics__SourceBigObjectIndexFields__c&lt;/td&gt;&lt;td&gt;Comma separated index fields of the source big object. Salesforce big object relies on index fields to identify a record, instead of the ID field. This specifies which index fields the source big object uses, so a record can be identified in the Q component.&lt;/td&gt;&lt;/tr&gt;</v>
      </c>
      <c r="G77" t="str">
        <f>IF(LEFT(F77,1)="""",MID(F77, 1, LEN(F77) - 2),F77)</f>
        <v>&lt;tr&gt;&lt;td&gt;Source Big Object Index Fields&lt;/td&gt;&lt;td class='slds-truncate'&gt;pushtopics__SourceBigObjectIndexFields__c&lt;/td&gt;&lt;td&gt;Comma separated index fields of the source big object. Salesforce big object relies on index fields to identify a record, instead of the ID field. This specifies which index fields the source big object uses, so a record can be identified in the Q component.&lt;/td&gt;&lt;/tr&gt;</v>
      </c>
    </row>
    <row r="78" spans="1:7" ht="17" thickBot="1" x14ac:dyDescent="0.25">
      <c r="A78" s="3" t="s">
        <v>34</v>
      </c>
      <c r="B78" s="4" t="s">
        <v>291</v>
      </c>
      <c r="C78" s="4" t="s">
        <v>37</v>
      </c>
      <c r="D78" s="4" t="s">
        <v>292</v>
      </c>
      <c r="F78" t="str">
        <f t="shared" si="3"/>
        <v>&lt;tr&gt;&lt;td&gt;Source Connection Name&lt;/td&gt;&lt;td class='slds-truncate'&gt;pushtopics__SourceConnectionName__c&lt;/td&gt;&lt;td&gt;Formula field that shows the name of the source connection&lt;/td&gt;&lt;/tr&gt;</v>
      </c>
      <c r="G78" t="str">
        <f>IF(LEFT(F78,1)="""",MID(F78, 1, LEN(F78) - 2),F78)</f>
        <v>&lt;tr&gt;&lt;td&gt;Source Connection Name&lt;/td&gt;&lt;td class='slds-truncate'&gt;pushtopics__SourceConnectionName__c&lt;/td&gt;&lt;td&gt;Formula field that shows the name of the source connection&lt;/td&gt;&lt;/tr&gt;</v>
      </c>
    </row>
    <row r="79" spans="1:7" ht="49" thickBot="1" x14ac:dyDescent="0.25">
      <c r="A79" s="3" t="s">
        <v>783</v>
      </c>
      <c r="B79" s="4" t="s">
        <v>784</v>
      </c>
      <c r="C79" s="4" t="s">
        <v>37</v>
      </c>
      <c r="D79" s="4" t="s">
        <v>904</v>
      </c>
      <c r="F79" t="str">
        <f t="shared" si="3"/>
        <v>&lt;tr&gt;&lt;td&gt;Source Key Field&lt;/td&gt;&lt;td class='slds-truncate'&gt;pushtopics__SourceIdField__c&lt;/td&gt;&lt;td&gt;The name of the unique identifier field of a source record(case sensitive), used by DSP in its internal processing including the logging. It is used in single connection Executables, where the source data is from the CSV upload. For Salesforce2Salesforce Executables, 'Id' is used regardless whether this field is defined. &lt;/td&gt;&lt;/tr&gt;</v>
      </c>
      <c r="G79" t="str">
        <f>IF(LEFT(F79,1)="""",MID(F79, 1, LEN(F79) - 2),F79)</f>
        <v>&lt;tr&gt;&lt;td&gt;Source Key Field&lt;/td&gt;&lt;td class='slds-truncate'&gt;pushtopics__SourceIdField__c&lt;/td&gt;&lt;td&gt;The name of the unique identifier field of a source record(case sensitive), used by DSP in its internal processing including the logging. It is used in single connection Executables, where the source data is from the CSV upload. For Salesforce2Salesforce Executables, 'Id' is used regardless whether this field is defined. &lt;/td&gt;&lt;/tr&gt;</v>
      </c>
    </row>
    <row r="80" spans="1:7" ht="17" thickBot="1" x14ac:dyDescent="0.25">
      <c r="A80" s="3" t="s">
        <v>294</v>
      </c>
      <c r="B80" s="4" t="s">
        <v>293</v>
      </c>
      <c r="C80" s="4" t="s">
        <v>37</v>
      </c>
      <c r="D80" s="4" t="s">
        <v>295</v>
      </c>
      <c r="F80" t="str">
        <f t="shared" si="3"/>
        <v>&lt;tr&gt;&lt;td&gt;Source Object Name&lt;/td&gt;&lt;td class='slds-truncate'&gt;pushtopics__SourceObjectName__c&lt;/td&gt;&lt;td&gt;The Source Object's API name, where the source data will be retrieved from.&lt;/td&gt;&lt;/tr&gt;</v>
      </c>
      <c r="G80" t="str">
        <f t="shared" si="2"/>
        <v>&lt;tr&gt;&lt;td&gt;Source Object Name&lt;/td&gt;&lt;td class='slds-truncate'&gt;pushtopics__SourceObjectName__c&lt;/td&gt;&lt;td&gt;The Source Object's API name, where the source data will be retrieved from.&lt;/td&gt;&lt;/tr&gt;</v>
      </c>
    </row>
    <row r="81" spans="1:7" ht="17" thickBot="1" x14ac:dyDescent="0.25">
      <c r="A81" s="3" t="s">
        <v>517</v>
      </c>
      <c r="B81" s="4" t="s">
        <v>516</v>
      </c>
      <c r="C81" s="4" t="s">
        <v>37</v>
      </c>
      <c r="D81" s="4" t="s">
        <v>518</v>
      </c>
      <c r="F81" t="str">
        <f t="shared" si="3"/>
        <v>&lt;tr&gt;&lt;td&gt;Stop Execution When A Batch Fails?&lt;/td&gt;&lt;td class='slds-truncate'&gt;pushtopics__StopExecutionWhenABatchFails__c&lt;/td&gt;&lt;td&gt;Default false. If checked, execution will be stopped if there is a batch failed.&lt;/td&gt;&lt;/tr&gt;</v>
      </c>
      <c r="G81" t="str">
        <f t="shared" si="2"/>
        <v>&lt;tr&gt;&lt;td&gt;Stop Execution When A Batch Fails?&lt;/td&gt;&lt;td class='slds-truncate'&gt;pushtopics__StopExecutionWhenABatchFails__c&lt;/td&gt;&lt;td&gt;Default false. If checked, execution will be stopped if there is a batch failed.&lt;/td&gt;&lt;/tr&gt;</v>
      </c>
    </row>
    <row r="82" spans="1:7" ht="35" thickBot="1" x14ac:dyDescent="0.25">
      <c r="A82" s="3" t="s">
        <v>32</v>
      </c>
      <c r="B82" s="4" t="s">
        <v>296</v>
      </c>
      <c r="C82" s="4" t="s">
        <v>37</v>
      </c>
      <c r="D82" s="5" t="s">
        <v>356</v>
      </c>
      <c r="F82" t="str">
        <f t="shared" si="3"/>
        <v>&lt;tr&gt;&lt;td&gt;Success Message&lt;/td&gt;&lt;td class='slds-truncate'&gt;pushtopics__SuccessMessage__c&lt;/td&gt;&lt;td&gt;If defined, the message will be shown in the notification when the Execution succeeds. If undefined, a system default message will be displayed.&lt;/td&gt;&lt;/tr&gt;</v>
      </c>
      <c r="G82" t="str">
        <f>IF(LEFT(F82,1)="""",MID(F82, 1, LEN(F82) - 2),F82)</f>
        <v>&lt;tr&gt;&lt;td&gt;Success Message&lt;/td&gt;&lt;td class='slds-truncate'&gt;pushtopics__SuccessMessage__c&lt;/td&gt;&lt;td&gt;If defined, the message will be shown in the notification when the Execution succeeds. If undefined, a system default message will be displayed.&lt;/td&gt;&lt;/tr&gt;</v>
      </c>
    </row>
    <row r="83" spans="1:7" ht="17" thickBot="1" x14ac:dyDescent="0.25">
      <c r="A83" s="7" t="s">
        <v>35</v>
      </c>
      <c r="B83" s="48" t="s">
        <v>297</v>
      </c>
      <c r="C83" s="4" t="s">
        <v>37</v>
      </c>
      <c r="D83" s="4" t="s">
        <v>36</v>
      </c>
      <c r="F83" t="str">
        <f t="shared" si="3"/>
        <v>&lt;tr&gt;&lt;td&gt;Target Connection Name&lt;/td&gt;&lt;td class='slds-truncate'&gt;pushtopics__TargetConnectionName__c&lt;/td&gt;&lt;td&gt;A formula field that shows the name of the target connection&lt;/td&gt;&lt;/tr&gt;</v>
      </c>
      <c r="G83" t="str">
        <f>IF(LEFT(F83,1)="""",MID(F83, 1, LEN(F83) - 2),F83)</f>
        <v>&lt;tr&gt;&lt;td&gt;Target Connection Name&lt;/td&gt;&lt;td class='slds-truncate'&gt;pushtopics__TargetConnectionName__c&lt;/td&gt;&lt;td&gt;A formula field that shows the name of the target connection&lt;/td&gt;&lt;/tr&gt;</v>
      </c>
    </row>
    <row r="84" spans="1:7" ht="33" thickBot="1" x14ac:dyDescent="0.25">
      <c r="A84" s="3" t="s">
        <v>25</v>
      </c>
      <c r="B84" s="4" t="s">
        <v>298</v>
      </c>
      <c r="C84" s="4" t="s">
        <v>37</v>
      </c>
      <c r="D84" s="4" t="s">
        <v>787</v>
      </c>
      <c r="F84" t="str">
        <f t="shared" si="3"/>
        <v>&lt;tr&gt;&lt;td&gt;Target Key Field&lt;/td&gt;&lt;td class='slds-truncate'&gt;pushtopics__TargetKeyField__c&lt;/td&gt;&lt;td&gt;Case Sensitive. Used to check the target existence of the source data. For the data already exists in the target, DSP treats it as [Update], otherwise as [Insert].&lt;/td&gt;&lt;/tr&gt;</v>
      </c>
      <c r="G84" t="str">
        <f>IF(LEFT(F84,1)="""",MID(F84, 1, LEN(F84) - 2),F84)</f>
        <v>&lt;tr&gt;&lt;td&gt;Target Key Field&lt;/td&gt;&lt;td class='slds-truncate'&gt;pushtopics__TargetKeyField__c&lt;/td&gt;&lt;td&gt;Case Sensitive. Used to check the target existence of the source data. For the data already exists in the target, DSP treats it as [Update], otherwise as [Insert].&lt;/td&gt;&lt;/tr&gt;</v>
      </c>
    </row>
    <row r="85" spans="1:7" ht="33" thickBot="1" x14ac:dyDescent="0.25">
      <c r="A85" s="3" t="s">
        <v>24</v>
      </c>
      <c r="B85" s="4" t="s">
        <v>299</v>
      </c>
      <c r="C85" s="4" t="s">
        <v>37</v>
      </c>
      <c r="D85" s="4" t="s">
        <v>788</v>
      </c>
      <c r="F85" t="str">
        <f t="shared" si="3"/>
        <v>&lt;tr&gt;&lt;td&gt;Target Object Name&lt;/td&gt;&lt;td class='slds-truncate'&gt;pushtopics__TargetObjectName__c&lt;/td&gt;&lt;td&gt;If there are multiple matches, all matched data will be updated as long as the transaction does not exceed any Salesforce limitations.&lt;/td&gt;&lt;/tr&gt;</v>
      </c>
      <c r="G85" t="str">
        <f t="shared" si="2"/>
        <v>&lt;tr&gt;&lt;td&gt;Target Object Name&lt;/td&gt;&lt;td class='slds-truncate'&gt;pushtopics__TargetObjectName__c&lt;/td&gt;&lt;td&gt;If there are multiple matches, all matched data will be updated as long as the transaction does not exceed any Salesforce limitations.&lt;/td&gt;&lt;/tr&gt;</v>
      </c>
    </row>
    <row r="86" spans="1:7" ht="17" thickBot="1" x14ac:dyDescent="0.25">
      <c r="A86" s="3" t="s">
        <v>785</v>
      </c>
      <c r="B86" s="4" t="s">
        <v>786</v>
      </c>
      <c r="C86" s="4" t="s">
        <v>37</v>
      </c>
      <c r="D86" s="4" t="s">
        <v>789</v>
      </c>
      <c r="F86" t="str">
        <f t="shared" si="3"/>
        <v>&lt;tr&gt;&lt;td&gt;Target Query String&lt;/td&gt;&lt;td class='slds-truncate'&gt;pushtopics__TargetQueryString__c&lt;/td&gt;&lt;td&gt;Used to store the SOQL saved in the target tab of the Q component.&lt;/td&gt;&lt;/tr&gt;</v>
      </c>
      <c r="G86" t="str">
        <f t="shared" si="2"/>
        <v>&lt;tr&gt;&lt;td&gt;Target Query String&lt;/td&gt;&lt;td class='slds-truncate'&gt;pushtopics__TargetQueryString__c&lt;/td&gt;&lt;td&gt;Used to store the SOQL saved in the target tab of the Q component.&lt;/td&gt;&lt;/tr&gt;</v>
      </c>
    </row>
    <row r="87" spans="1:7" ht="65" thickBot="1" x14ac:dyDescent="0.25">
      <c r="A87" s="3" t="s">
        <v>790</v>
      </c>
      <c r="B87" s="4" t="s">
        <v>808</v>
      </c>
      <c r="C87" s="4" t="s">
        <v>37</v>
      </c>
      <c r="D87" s="4" t="s">
        <v>807</v>
      </c>
      <c r="F87" t="str">
        <f t="shared" si="3"/>
        <v>&lt;tr&gt;&lt;td&gt;Transform in Before Triggers?&lt;/td&gt;&lt;td class='slds-truncate'&gt;pushtopics__TransformInBeforeTriggers__c&lt;/td&gt;&lt;td&gt;If checked, when the current object records are inserted or updated, DSP will evaluate the field values in the before trigger based on the field mappings. Any related data change such as aggregated child data is inserted/updated/deleted/undeleted, will cause the before trigger of the current Object to run and re-evaluate the fields. Add TriggerServices.execute() to the relevant objects triggers.&lt;/td&gt;&lt;/tr&gt;</v>
      </c>
      <c r="G87" t="str">
        <f t="shared" si="2"/>
        <v>&lt;tr&gt;&lt;td&gt;Transform in Before Triggers?&lt;/td&gt;&lt;td class='slds-truncate'&gt;pushtopics__TransformInBeforeTriggers__c&lt;/td&gt;&lt;td&gt;If checked, when the current object records are inserted or updated, DSP will evaluate the field values in the before trigger based on the field mappings. Any related data change such as aggregated child data is inserted/updated/deleted/undeleted, will cause the before trigger of the current Object to run and re-evaluate the fields. Add TriggerServices.execute() to the relevant objects triggers.&lt;/td&gt;&lt;/tr&gt;</v>
      </c>
    </row>
    <row r="88" spans="1:7" ht="17" thickBot="1" x14ac:dyDescent="0.25">
      <c r="A88" s="3" t="s">
        <v>30</v>
      </c>
      <c r="B88" s="3" t="s">
        <v>300</v>
      </c>
      <c r="C88" s="3" t="s">
        <v>37</v>
      </c>
      <c r="D88" s="3" t="s">
        <v>905</v>
      </c>
      <c r="F88" t="str">
        <f t="shared" si="3"/>
        <v>&lt;tr&gt;&lt;td&gt;Use Default Assignment Rule?&lt;/td&gt;&lt;td class='slds-truncate'&gt;pushtopics__UseDefaultAssignmentRule__c&lt;/td&gt;&lt;td&gt;Default 'false'. If checked, the default assignment rule in the Target will be used.&lt;/td&gt;&lt;/tr&gt;</v>
      </c>
      <c r="G88" t="str">
        <f t="shared" si="2"/>
        <v>&lt;tr&gt;&lt;td&gt;Use Default Assignment Rule?&lt;/td&gt;&lt;td class='slds-truncate'&gt;pushtopics__UseDefaultAssignmentRule__c&lt;/td&gt;&lt;td&gt;Default 'false'. If checked, the default assignment rule in the Target will be used.&lt;/td&gt;&lt;/tr&gt;</v>
      </c>
    </row>
    <row r="89" spans="1:7" ht="33" thickBot="1" x14ac:dyDescent="0.25">
      <c r="A89" s="3" t="s">
        <v>791</v>
      </c>
      <c r="B89" s="3" t="s">
        <v>792</v>
      </c>
      <c r="C89" s="3" t="s">
        <v>37</v>
      </c>
      <c r="D89" s="3" t="s">
        <v>906</v>
      </c>
      <c r="F89" t="str">
        <f t="shared" si="3"/>
        <v>&lt;tr&gt;&lt;td&gt;Use Salesforce Upsert API?&lt;/td&gt;&lt;td class='slds-truncate'&gt;pushtopics__UseSalesforceUpsertAPI__c&lt;/td&gt;&lt;td&gt;If checked when the Action is 'Upsert', DSP will use standard Upsert API to perform the action, instead of using the Key Field Mapping to check the existence and based on the result performing 'Insert' and 'Update' separately.&lt;/td&gt;&lt;/tr&gt;</v>
      </c>
      <c r="G89" t="str">
        <f t="shared" si="2"/>
        <v>&lt;tr&gt;&lt;td&gt;Use Salesforce Upsert API?&lt;/td&gt;&lt;td class='slds-truncate'&gt;pushtopics__UseSalesforceUpsertAPI__c&lt;/td&gt;&lt;td&gt;If checked when the Action is 'Upsert', DSP will use standard Upsert API to perform the action, instead of using the Key Field Mapping to check the existence and based on the result performing 'Insert' and 'Update' separately.&lt;/td&gt;&lt;/tr&gt;</v>
      </c>
    </row>
    <row r="91" spans="1:7" x14ac:dyDescent="0.2">
      <c r="F91" t="str">
        <f>"&lt;/tbody&gt;&lt;/table&gt;&lt;/div&gt;&lt;div class='v-space'&gt;&lt;/div&gt;"</f>
        <v>&lt;/tbody&gt;&lt;/table&gt;&lt;/div&gt;&lt;div class='v-space'&gt;&lt;/div&gt;</v>
      </c>
    </row>
    <row r="93" spans="1:7" x14ac:dyDescent="0.2">
      <c r="A93" t="s">
        <v>234</v>
      </c>
    </row>
    <row r="94" spans="1:7" ht="153" x14ac:dyDescent="0.2">
      <c r="A94" s="10" t="s">
        <v>510</v>
      </c>
      <c r="B94"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F6E47-9443-3840-BF51-A6BFB8494520}">
  <dimension ref="A1:F52"/>
  <sheetViews>
    <sheetView topLeftCell="A9" workbookViewId="0">
      <selection activeCell="E37" sqref="E37"/>
    </sheetView>
  </sheetViews>
  <sheetFormatPr baseColWidth="10" defaultRowHeight="16" x14ac:dyDescent="0.2"/>
  <cols>
    <col min="1" max="2" width="46.83203125" customWidth="1"/>
    <col min="3" max="3" width="75.33203125" customWidth="1"/>
    <col min="5" max="5" width="24.33203125" customWidth="1"/>
  </cols>
  <sheetData>
    <row r="1" spans="1:5" x14ac:dyDescent="0.2">
      <c r="E1" t="str">
        <f>"&lt;div class='back-to-top-box'&gt;&lt;a href='#title'&gt;&amp;#8679; Back to Top&lt;/a&gt;&lt;/div&gt;"</f>
        <v>&lt;div class='back-to-top-box'&gt;&lt;a href='#title'&gt;&amp;#8679; Back to Top&lt;/a&gt;&lt;/div&gt;</v>
      </c>
    </row>
    <row r="2" spans="1:5" x14ac:dyDescent="0.2">
      <c r="A2" t="s">
        <v>328</v>
      </c>
      <c r="E2" t="str">
        <f>"&lt;h1 id='title'&gt;" &amp; A2 &amp; "&lt;/h1&gt;"</f>
        <v>&lt;h1 id='title'&gt;Execution&lt;/h1&gt;</v>
      </c>
    </row>
    <row r="4" spans="1:5" ht="51" x14ac:dyDescent="0.2">
      <c r="A4" s="10" t="s">
        <v>551</v>
      </c>
      <c r="B4" s="10"/>
      <c r="C4" s="10"/>
      <c r="E4" t="str">
        <f>"&lt;p&gt;"&amp;A4&amp;"&lt;/p&gt;"</f>
        <v>&lt;p&gt;An Execution(pushtopics__Execution__c) carries over the settings from the Executable at the time when it was executed and tracks the status of the execution.&lt;/p&gt;</v>
      </c>
    </row>
    <row r="5" spans="1:5" ht="102" x14ac:dyDescent="0.2">
      <c r="A5" s="10" t="s">
        <v>351</v>
      </c>
      <c r="B5" s="10"/>
      <c r="C5" s="10"/>
      <c r="E5" t="str">
        <f>"&lt;div class='slds-box note-box_outer'&gt;&lt;div class='note-box'&gt;&lt;p class='title'&gt;Note:&lt;/p&gt;&lt;p&gt;" &amp; A5 &amp; "&lt;/p&gt;&lt;/div&gt;&lt;/div&gt;"</f>
        <v>&lt;div class='slds-box note-box_outer'&gt;&lt;div class='note-box'&gt;&lt;p class='title'&gt;Note:&lt;/p&gt;&lt;p&gt;Most of the fields on the page layout are read-only, however, a super user with “Modify All Data” access will be able to edit the fields anyway. Do NOT manually update the Exectuion record except for the "Stopped" field when there is a need to stop an uncompleted execution.&lt;/p&gt;&lt;/div&gt;&lt;/div&gt;</v>
      </c>
    </row>
    <row r="6" spans="1:5" x14ac:dyDescent="0.2">
      <c r="A6" s="10"/>
      <c r="B6" s="10"/>
      <c r="C6" s="10"/>
    </row>
    <row r="7" spans="1:5" ht="17" thickBot="1" x14ac:dyDescent="0.25">
      <c r="A7" s="63" t="s">
        <v>573</v>
      </c>
      <c r="B7" s="63"/>
      <c r="C7" s="63"/>
      <c r="E7" t="str">
        <f>"&lt;div class='v-space'&gt;&lt;/div&gt;&lt;div&gt;&lt;h2&gt;" &amp; A7 &amp; "&lt;/h2&gt;"</f>
        <v>&lt;div class='v-space'&gt;&lt;/div&gt;&lt;div&gt;&lt;h2&gt;Summary&lt;/h2&gt;</v>
      </c>
    </row>
    <row r="8" spans="1:5" ht="17" thickBot="1" x14ac:dyDescent="0.25">
      <c r="A8" s="45" t="s">
        <v>18</v>
      </c>
      <c r="B8" s="51" t="s">
        <v>262</v>
      </c>
      <c r="C8" s="46" t="s">
        <v>20</v>
      </c>
      <c r="E8" t="str">
        <f>"&lt;table&gt;&lt;thead&gt;&lt;th class='table-column-name'&gt;"&amp;A8&amp;"&lt;/th&gt;&lt;th class='table-column-wide'&gt;"&amp;B8&amp;"&lt;/th&gt;&lt;th&gt;" &amp; C8 &amp; "&lt;/th&gt;&lt;/thead&gt;&lt;tbody&gt;"</f>
        <v>&lt;table&gt;&lt;thead&gt;&lt;th class='table-column-name'&gt;Name&lt;/th&gt;&lt;th class='table-column-wide'&gt;Developer Name&lt;/th&gt;&lt;th&gt;Description&lt;/th&gt;&lt;/thead&gt;&lt;tbody&gt;</v>
      </c>
    </row>
    <row r="9" spans="1:5" ht="17" thickBot="1" x14ac:dyDescent="0.25">
      <c r="A9" s="1" t="s">
        <v>40</v>
      </c>
      <c r="B9" s="2" t="s">
        <v>335</v>
      </c>
      <c r="C9" s="2" t="s">
        <v>555</v>
      </c>
      <c r="E9" t="str">
        <f t="shared" ref="E9:E19" si="0">"&lt;tr&gt;&lt;td&gt;" &amp;A9 &amp; "&lt;/td&gt;&lt;td class='slds-truncate'&gt;" &amp;B9 &amp; "&lt;/td&gt;&lt;td&gt;" &amp; C9 &amp; "&lt;/td&gt;&lt;/tr&gt;"</f>
        <v>&lt;tr&gt;&lt;td&gt;Start Time&lt;/td&gt;&lt;td class='slds-truncate'&gt;pushtopics__StartTime__c&lt;/td&gt;&lt;td&gt;The time when the Execution starts&lt;/td&gt;&lt;/tr&gt;</v>
      </c>
    </row>
    <row r="10" spans="1:5" ht="17" thickBot="1" x14ac:dyDescent="0.25">
      <c r="A10" s="3" t="s">
        <v>41</v>
      </c>
      <c r="B10" s="4" t="s">
        <v>334</v>
      </c>
      <c r="C10" s="4" t="s">
        <v>556</v>
      </c>
      <c r="E10" t="str">
        <f t="shared" si="0"/>
        <v>&lt;tr&gt;&lt;td&gt;End Time&lt;/td&gt;&lt;td class='slds-truncate'&gt;pushtopics__EndTime__c&lt;/td&gt;&lt;td&gt;The time when the Execution ends&lt;/td&gt;&lt;/tr&gt;</v>
      </c>
    </row>
    <row r="11" spans="1:5" ht="17" thickBot="1" x14ac:dyDescent="0.25">
      <c r="A11" s="3" t="s">
        <v>42</v>
      </c>
      <c r="B11" s="4" t="s">
        <v>336</v>
      </c>
      <c r="C11" s="4" t="s">
        <v>43</v>
      </c>
      <c r="E11" t="str">
        <f t="shared" si="0"/>
        <v>&lt;tr&gt;&lt;td&gt;Completed?&lt;/td&gt;&lt;td class='slds-truncate'&gt;pushtopics__Completed__c&lt;/td&gt;&lt;td&gt;Indicates whether the Execution was completed or not.&lt;/td&gt;&lt;/tr&gt;</v>
      </c>
    </row>
    <row r="12" spans="1:5" ht="17" thickBot="1" x14ac:dyDescent="0.25">
      <c r="A12" s="3" t="s">
        <v>44</v>
      </c>
      <c r="B12" s="4" t="s">
        <v>337</v>
      </c>
      <c r="C12" s="4" t="s">
        <v>45</v>
      </c>
      <c r="E12" t="str">
        <f t="shared" si="0"/>
        <v>&lt;tr&gt;&lt;td&gt;Stopped?&lt;/td&gt;&lt;td class='slds-truncate'&gt;pushtopics__Stopped__c&lt;/td&gt;&lt;td&gt;Indicates whether the Execution was stopped or not.&lt;/td&gt;&lt;/tr&gt;</v>
      </c>
    </row>
    <row r="13" spans="1:5" ht="17" thickBot="1" x14ac:dyDescent="0.25">
      <c r="A13" s="3" t="s">
        <v>46</v>
      </c>
      <c r="B13" s="4" t="s">
        <v>338</v>
      </c>
      <c r="C13" s="4" t="s">
        <v>47</v>
      </c>
      <c r="E13" t="str">
        <f t="shared" si="0"/>
        <v>&lt;tr&gt;&lt;td&gt;Succeeded?&lt;/td&gt;&lt;td class='slds-truncate'&gt;pushtopics__Succeeded__c&lt;/td&gt;&lt;td&gt;Indicates whether the Execution was successful or not.&lt;/td&gt;&lt;/tr&gt;</v>
      </c>
    </row>
    <row r="14" spans="1:5" ht="17" thickBot="1" x14ac:dyDescent="0.25">
      <c r="A14" s="3" t="s">
        <v>48</v>
      </c>
      <c r="B14" s="4" t="s">
        <v>339</v>
      </c>
      <c r="C14" s="4" t="s">
        <v>49</v>
      </c>
      <c r="E14" t="str">
        <f t="shared" si="0"/>
        <v>&lt;tr&gt;&lt;td&gt;Total Retrieved&lt;/td&gt;&lt;td class='slds-truncate'&gt;pushtopics__TotalRetrieved__c&lt;/td&gt;&lt;td&gt;The total records count retrieved from the source that are passed to the execution. &lt;/td&gt;&lt;/tr&gt;</v>
      </c>
    </row>
    <row r="15" spans="1:5" ht="49" thickBot="1" x14ac:dyDescent="0.25">
      <c r="A15" s="3" t="s">
        <v>340</v>
      </c>
      <c r="B15" s="4" t="s">
        <v>341</v>
      </c>
      <c r="C15" s="4" t="s">
        <v>384</v>
      </c>
      <c r="E15" t="str">
        <f t="shared" si="0"/>
        <v>&lt;tr&gt;&lt;td&gt;Total Retrived Data in Action&lt;/td&gt;&lt;td class='slds-truncate'&gt;pushtopics__TotalRetrievedDataInAction__c&lt;/td&gt;&lt;td&gt;The total count of retrieved records participated in the action. For example, if there were 2000 records retrieved, 500 of them were new, and the Action was "Insert" only, this value would be 500.&lt;/td&gt;&lt;/tr&gt;</v>
      </c>
    </row>
    <row r="16" spans="1:5" ht="49" thickBot="1" x14ac:dyDescent="0.25">
      <c r="A16" s="1" t="s">
        <v>50</v>
      </c>
      <c r="B16" s="2" t="s">
        <v>342</v>
      </c>
      <c r="C16" s="2" t="s">
        <v>382</v>
      </c>
      <c r="E16" t="str">
        <f t="shared" si="0"/>
        <v>&lt;tr&gt;&lt;td&gt;Total Actioned&lt;/td&gt;&lt;td class='slds-truncate'&gt;pushtopics__TotalActioned__c&lt;/td&gt;&lt;td&gt;The total count of records actioned against the target. For example, if there were 1000 inert and 500 update records retrieved from the source, and each update record had 2 matches in the target, this value would be 1000 + 500*2 = 2000, instead of 1500.&lt;/td&gt;&lt;/tr&gt;</v>
      </c>
    </row>
    <row r="17" spans="1:6" ht="17" thickBot="1" x14ac:dyDescent="0.25">
      <c r="A17" s="3" t="s">
        <v>51</v>
      </c>
      <c r="B17" s="4" t="s">
        <v>338</v>
      </c>
      <c r="C17" s="4" t="s">
        <v>385</v>
      </c>
      <c r="E17" t="str">
        <f t="shared" si="0"/>
        <v>&lt;tr&gt;&lt;td&gt;Total Succeeded&lt;/td&gt;&lt;td class='slds-truncate'&gt;pushtopics__Succeeded__c&lt;/td&gt;&lt;td&gt;The total count of records that were succeeded in the action against the target.&lt;/td&gt;&lt;/tr&gt;</v>
      </c>
    </row>
    <row r="18" spans="1:6" ht="17" thickBot="1" x14ac:dyDescent="0.25">
      <c r="A18" s="3" t="s">
        <v>52</v>
      </c>
      <c r="B18" s="4" t="s">
        <v>343</v>
      </c>
      <c r="C18" s="4" t="s">
        <v>383</v>
      </c>
      <c r="E18" t="str">
        <f t="shared" si="0"/>
        <v>&lt;tr&gt;&lt;td&gt;Total Failed&lt;/td&gt;&lt;td class='slds-truncate'&gt;pushtopics__TotalFailed__c&lt;/td&gt;&lt;td&gt;The total count of records that were failed in the action against the target.&lt;/td&gt;&lt;/tr&gt;</v>
      </c>
    </row>
    <row r="19" spans="1:6" ht="49" thickBot="1" x14ac:dyDescent="0.25">
      <c r="A19" s="3" t="s">
        <v>59</v>
      </c>
      <c r="B19" s="4" t="s">
        <v>344</v>
      </c>
      <c r="C19" s="4" t="s">
        <v>352</v>
      </c>
      <c r="E19" t="str">
        <f t="shared" si="0"/>
        <v>&lt;tr&gt;&lt;td&gt;Exceptions&lt;/td&gt;&lt;td class='slds-truncate'&gt;pushtopics__Exceptions__c&lt;/td&gt;&lt;td&gt;The execeptions occurred at the Execution level. Note: In the batch mode, if there are unexpected exceptions which failed the batches without being able to create Batch Execution records, the exceptional message will be logged in this field.&lt;/td&gt;&lt;/tr&gt;</v>
      </c>
    </row>
    <row r="20" spans="1:6" x14ac:dyDescent="0.2">
      <c r="E20" t="str">
        <f>"&lt;/tbody&gt;&lt;/table&gt;&lt;/div&gt;"</f>
        <v>&lt;/tbody&gt;&lt;/table&gt;&lt;/div&gt;</v>
      </c>
    </row>
    <row r="21" spans="1:6" ht="17" thickBot="1" x14ac:dyDescent="0.25"/>
    <row r="22" spans="1:6" ht="17" thickBot="1" x14ac:dyDescent="0.25">
      <c r="A22" s="64" t="s">
        <v>572</v>
      </c>
      <c r="B22" s="65"/>
      <c r="C22" s="66"/>
      <c r="E22" t="str">
        <f>"&lt;div class='v-space'&gt;&lt;/div&gt;&lt;div&gt;&lt;h2&gt;" &amp; A22 &amp; "&lt;/h2&gt;"</f>
        <v>&lt;div class='v-space'&gt;&lt;/div&gt;&lt;div&gt;&lt;h2&gt;Information &amp; Settings&lt;/h2&gt;</v>
      </c>
    </row>
    <row r="23" spans="1:6" ht="17" thickBot="1" x14ac:dyDescent="0.25">
      <c r="A23" s="45" t="s">
        <v>18</v>
      </c>
      <c r="B23" s="51" t="s">
        <v>262</v>
      </c>
      <c r="C23" s="46" t="s">
        <v>20</v>
      </c>
      <c r="E23" t="str">
        <f>"&lt;table&gt;&lt;thead&gt;&lt;th class='table-column-name'&gt;"&amp;A23&amp;"&lt;/th&gt;&lt;th class='table-column-wide'&gt;"&amp;B23&amp;"&lt;/th&gt;&lt;th&gt;" &amp; C23 &amp; "&lt;/th&gt;&lt;/thead&gt;&lt;tbody&gt;"</f>
        <v>&lt;table&gt;&lt;thead&gt;&lt;th class='table-column-name'&gt;Name&lt;/th&gt;&lt;th class='table-column-wide'&gt;Developer Name&lt;/th&gt;&lt;th&gt;Description&lt;/th&gt;&lt;/thead&gt;&lt;tbody&gt;</v>
      </c>
    </row>
    <row r="24" spans="1:6" ht="33" thickBot="1" x14ac:dyDescent="0.25">
      <c r="A24" s="3" t="s">
        <v>330</v>
      </c>
      <c r="B24" s="4" t="s">
        <v>18</v>
      </c>
      <c r="C24" s="4" t="s">
        <v>557</v>
      </c>
      <c r="E24" t="str">
        <f>"&lt;tr&gt;&lt;td style='width:25%'&gt;" &amp;A24 &amp; "&lt;/td&gt;&lt;td style='width:25%' class='slds-truncate'&gt;" &amp;B24 &amp; "&lt;/td&gt;&lt;td&gt;" &amp; C24 &amp; "&lt;/td&gt;&lt;/tr&gt;"</f>
        <v>&lt;tr&gt;&lt;td style='width:25%'&gt;Execution Name&lt;/td&gt;&lt;td style='width:25%' class='slds-truncate'&gt;Name&lt;/td&gt;&lt;td&gt;Auto-generated, using a concatenation of the Name of the Executable and the timestamp when the Execution was created (in the current user’s time zone).&lt;/td&gt;&lt;/tr&gt;</v>
      </c>
      <c r="F24" t="str">
        <f t="shared" ref="F24:F43" si="1">E24</f>
        <v>&lt;tr&gt;&lt;td style='width:25%'&gt;Execution Name&lt;/td&gt;&lt;td style='width:25%' class='slds-truncate'&gt;Name&lt;/td&gt;&lt;td&gt;Auto-generated, using a concatenation of the Name of the Executable and the timestamp when the Execution was created (in the current user’s time zone).&lt;/td&gt;&lt;/tr&gt;</v>
      </c>
    </row>
    <row r="25" spans="1:6" ht="18" thickBot="1" x14ac:dyDescent="0.25">
      <c r="A25" s="3" t="s">
        <v>505</v>
      </c>
      <c r="B25" s="50" t="s">
        <v>522</v>
      </c>
      <c r="C25" s="4" t="s">
        <v>550</v>
      </c>
      <c r="E25" t="str">
        <f>"&lt;tr&gt;&lt;td&gt;" &amp;A25 &amp; "&lt;/td&gt;&lt;td class='slds-truncate'&gt;" &amp;B25 &amp; "&lt;/td&gt;&lt;td&gt;" &amp; C25 &amp; "&lt;/td&gt;&lt;/tr&gt;"</f>
        <v>&lt;tr&gt;&lt;td&gt;Executable&lt;/td&gt;&lt;td class='slds-truncate'&gt;pushtopics__Executable__c&lt;/td&gt;&lt;td&gt;Master-detail relationship field with the Executable object.&lt;/td&gt;&lt;/tr&gt;</v>
      </c>
      <c r="F25" t="str">
        <f t="shared" si="1"/>
        <v>&lt;tr&gt;&lt;td&gt;Executable&lt;/td&gt;&lt;td class='slds-truncate'&gt;pushtopics__Executable__c&lt;/td&gt;&lt;td&gt;Master-detail relationship field with the Executable object.&lt;/td&gt;&lt;/tr&gt;</v>
      </c>
    </row>
    <row r="26" spans="1:6" ht="17" thickBot="1" x14ac:dyDescent="0.25">
      <c r="A26" s="3" t="s">
        <v>22</v>
      </c>
      <c r="B26" s="4" t="s">
        <v>272</v>
      </c>
      <c r="C26" s="4" t="s">
        <v>38</v>
      </c>
      <c r="E26" t="str">
        <f t="shared" ref="E26:E42" si="2">"&lt;tr&gt;&lt;td&gt;" &amp;A26 &amp; "&lt;/td&gt;&lt;td class='slds-truncate'&gt;" &amp;B26 &amp; "&lt;/td&gt;&lt;td&gt;" &amp; C26 &amp; "&lt;/td&gt;&lt;/tr&gt;"</f>
        <v>&lt;tr&gt;&lt;td&gt;Action&lt;/td&gt;&lt;td class='slds-truncate'&gt;pushtopics__Action__c&lt;/td&gt;&lt;td&gt;The Action taken in the execution.&lt;/td&gt;&lt;/tr&gt;</v>
      </c>
      <c r="F26" t="str">
        <f t="shared" si="1"/>
        <v>&lt;tr&gt;&lt;td&gt;Action&lt;/td&gt;&lt;td class='slds-truncate'&gt;pushtopics__Action__c&lt;/td&gt;&lt;td&gt;The Action taken in the execution.&lt;/td&gt;&lt;/tr&gt;</v>
      </c>
    </row>
    <row r="27" spans="1:6" ht="17" thickBot="1" x14ac:dyDescent="0.25">
      <c r="A27" s="3" t="s">
        <v>818</v>
      </c>
      <c r="B27" s="4" t="s">
        <v>870</v>
      </c>
      <c r="C27" s="4" t="s">
        <v>871</v>
      </c>
      <c r="E27" t="str">
        <f t="shared" si="2"/>
        <v>&lt;tr&gt;&lt;td&gt;Pipeline Execution&lt;/td&gt;&lt;td class='slds-truncate'&gt;pushtopics__PipelineExecution__c&lt;/td&gt;&lt;td&gt;A lookup field references to the Pipeline Execution if it was kicked off from a Pipeline.&lt;/td&gt;&lt;/tr&gt;</v>
      </c>
      <c r="F27" t="str">
        <f t="shared" si="1"/>
        <v>&lt;tr&gt;&lt;td&gt;Pipeline Execution&lt;/td&gt;&lt;td class='slds-truncate'&gt;pushtopics__PipelineExecution__c&lt;/td&gt;&lt;td&gt;A lookup field references to the Pipeline Execution if it was kicked off from a Pipeline.&lt;/td&gt;&lt;/tr&gt;</v>
      </c>
    </row>
    <row r="28" spans="1:6" ht="17" thickBot="1" x14ac:dyDescent="0.25">
      <c r="A28" s="3" t="s">
        <v>288</v>
      </c>
      <c r="B28" s="4" t="s">
        <v>287</v>
      </c>
      <c r="C28" s="4" t="s">
        <v>552</v>
      </c>
      <c r="E28" t="str">
        <f t="shared" si="2"/>
        <v>&lt;tr&gt;&lt;td&gt;Retrieve Parameters&lt;/td&gt;&lt;td class='slds-truncate'&gt;pushtopics__RetrieveParameters__c&lt;/td&gt;&lt;td&gt;Copied from the Executable  at the time it was executed.&lt;/td&gt;&lt;/tr&gt;</v>
      </c>
      <c r="F28" t="str">
        <f t="shared" si="1"/>
        <v>&lt;tr&gt;&lt;td&gt;Retrieve Parameters&lt;/td&gt;&lt;td class='slds-truncate'&gt;pushtopics__RetrieveParameters__c&lt;/td&gt;&lt;td&gt;Copied from the Executable  at the time it was executed.&lt;/td&gt;&lt;/tr&gt;</v>
      </c>
    </row>
    <row r="29" spans="1:6" ht="33" thickBot="1" x14ac:dyDescent="0.25">
      <c r="A29" s="3" t="s">
        <v>331</v>
      </c>
      <c r="B29" s="4" t="s">
        <v>332</v>
      </c>
      <c r="C29" s="4" t="s">
        <v>554</v>
      </c>
      <c r="E29" t="str">
        <f t="shared" si="2"/>
        <v>&lt;tr&gt;&lt;td&gt;Original Execution&lt;/td&gt;&lt;td class='slds-truncate'&gt;pushtopics__OriginalExecution__c&lt;/td&gt;&lt;td&gt;A lookup field references to the original Execution if it was re-executed either from the original Execution itself or a Batch Execution associated with the original Execution.&lt;/td&gt;&lt;/tr&gt;</v>
      </c>
      <c r="F29" t="str">
        <f t="shared" si="1"/>
        <v>&lt;tr&gt;&lt;td&gt;Original Execution&lt;/td&gt;&lt;td class='slds-truncate'&gt;pushtopics__OriginalExecution__c&lt;/td&gt;&lt;td&gt;A lookup field references to the original Execution if it was re-executed either from the original Execution itself or a Batch Execution associated with the original Execution.&lt;/td&gt;&lt;/tr&gt;</v>
      </c>
    </row>
    <row r="30" spans="1:6" ht="17" thickBot="1" x14ac:dyDescent="0.25">
      <c r="A30" s="3" t="s">
        <v>26</v>
      </c>
      <c r="B30" s="4" t="s">
        <v>282</v>
      </c>
      <c r="C30" s="4" t="s">
        <v>553</v>
      </c>
      <c r="E30" t="str">
        <f t="shared" si="2"/>
        <v>&lt;tr&gt;&lt;td&gt;Retrieve Limit&lt;/td&gt;&lt;td class='slds-truncate'&gt;pushtopics__RetrieveLimit__c&lt;/td&gt;&lt;td&gt;Copied from the Executable at the time it was executed.&lt;/td&gt;&lt;/tr&gt;</v>
      </c>
      <c r="F30" t="str">
        <f t="shared" si="1"/>
        <v>&lt;tr&gt;&lt;td&gt;Retrieve Limit&lt;/td&gt;&lt;td class='slds-truncate'&gt;pushtopics__RetrieveLimit__c&lt;/td&gt;&lt;td&gt;Copied from the Executable at the time it was executed.&lt;/td&gt;&lt;/tr&gt;</v>
      </c>
    </row>
    <row r="31" spans="1:6" ht="17" thickBot="1" x14ac:dyDescent="0.25">
      <c r="A31" s="3" t="s">
        <v>27</v>
      </c>
      <c r="B31" s="4" t="s">
        <v>275</v>
      </c>
      <c r="C31" s="4" t="s">
        <v>553</v>
      </c>
      <c r="E31" t="str">
        <f t="shared" si="2"/>
        <v>&lt;tr&gt;&lt;td&gt;Batchable?&lt;/td&gt;&lt;td class='slds-truncate'&gt;pushtopics__Batchable__c&lt;/td&gt;&lt;td&gt;Copied from the Executable at the time it was executed.&lt;/td&gt;&lt;/tr&gt;</v>
      </c>
      <c r="F31" t="str">
        <f t="shared" si="1"/>
        <v>&lt;tr&gt;&lt;td&gt;Batchable?&lt;/td&gt;&lt;td class='slds-truncate'&gt;pushtopics__Batchable__c&lt;/td&gt;&lt;td&gt;Copied from the Executable at the time it was executed.&lt;/td&gt;&lt;/tr&gt;</v>
      </c>
    </row>
    <row r="32" spans="1:6" ht="17" thickBot="1" x14ac:dyDescent="0.25">
      <c r="A32" s="3" t="s">
        <v>333</v>
      </c>
      <c r="B32" s="4" t="s">
        <v>289</v>
      </c>
      <c r="C32" s="4" t="s">
        <v>553</v>
      </c>
      <c r="E32" t="str">
        <f t="shared" si="2"/>
        <v>&lt;tr&gt;&lt;td&gt;Retrieve Size (Integration Only)&lt;/td&gt;&lt;td class='slds-truncate'&gt;pushtopics__RetrieveSize__c&lt;/td&gt;&lt;td&gt;Copied from the Executable at the time it was executed.&lt;/td&gt;&lt;/tr&gt;</v>
      </c>
      <c r="F32" t="str">
        <f t="shared" si="1"/>
        <v>&lt;tr&gt;&lt;td&gt;Retrieve Size (Integration Only)&lt;/td&gt;&lt;td class='slds-truncate'&gt;pushtopics__RetrieveSize__c&lt;/td&gt;&lt;td&gt;Copied from the Executable at the time it was executed.&lt;/td&gt;&lt;/tr&gt;</v>
      </c>
    </row>
    <row r="33" spans="1:6" ht="17" thickBot="1" x14ac:dyDescent="0.25">
      <c r="A33" s="3" t="s">
        <v>271</v>
      </c>
      <c r="B33" s="4" t="s">
        <v>273</v>
      </c>
      <c r="C33" s="4" t="s">
        <v>553</v>
      </c>
      <c r="E33" t="str">
        <f t="shared" si="2"/>
        <v>&lt;tr&gt;&lt;td&gt;Batch Size&lt;/td&gt;&lt;td class='slds-truncate'&gt;pushtopics__BatchSize__c&lt;/td&gt;&lt;td&gt;Copied from the Executable at the time it was executed.&lt;/td&gt;&lt;/tr&gt;</v>
      </c>
      <c r="F33" t="str">
        <f t="shared" si="1"/>
        <v>&lt;tr&gt;&lt;td&gt;Batch Size&lt;/td&gt;&lt;td class='slds-truncate'&gt;pushtopics__BatchSize__c&lt;/td&gt;&lt;td&gt;Copied from the Executable at the time it was executed.&lt;/td&gt;&lt;/tr&gt;</v>
      </c>
    </row>
    <row r="34" spans="1:6" ht="17" thickBot="1" x14ac:dyDescent="0.25">
      <c r="A34" s="3" t="s">
        <v>28</v>
      </c>
      <c r="B34" s="4" t="s">
        <v>274</v>
      </c>
      <c r="C34" s="4" t="s">
        <v>553</v>
      </c>
      <c r="E34" t="str">
        <f t="shared" si="2"/>
        <v>&lt;tr&gt;&lt;td&gt;All or Nothing?&lt;/td&gt;&lt;td class='slds-truncate'&gt;pushtopics__AllOrNothing__c&lt;/td&gt;&lt;td&gt;Copied from the Executable at the time it was executed.&lt;/td&gt;&lt;/tr&gt;</v>
      </c>
      <c r="F34" t="str">
        <f t="shared" si="1"/>
        <v>&lt;tr&gt;&lt;td&gt;All or Nothing?&lt;/td&gt;&lt;td class='slds-truncate'&gt;pushtopics__AllOrNothing__c&lt;/td&gt;&lt;td&gt;Copied from the Executable at the time it was executed.&lt;/td&gt;&lt;/tr&gt;</v>
      </c>
    </row>
    <row r="35" spans="1:6" ht="17" thickBot="1" x14ac:dyDescent="0.25">
      <c r="A35" s="3" t="s">
        <v>29</v>
      </c>
      <c r="B35" s="4" t="s">
        <v>281</v>
      </c>
      <c r="C35" s="4" t="s">
        <v>553</v>
      </c>
      <c r="E35" t="str">
        <f t="shared" si="2"/>
        <v>&lt;tr&gt;&lt;td&gt;Include Failed Data in Results?&lt;/td&gt;&lt;td class='slds-truncate'&gt;pushtopics__IncludeFailedDataInResults__c&lt;/td&gt;&lt;td&gt;Copied from the Executable at the time it was executed.&lt;/td&gt;&lt;/tr&gt;</v>
      </c>
      <c r="F35" t="str">
        <f t="shared" si="1"/>
        <v>&lt;tr&gt;&lt;td&gt;Include Failed Data in Results?&lt;/td&gt;&lt;td class='slds-truncate'&gt;pushtopics__IncludeFailedDataInResults__c&lt;/td&gt;&lt;td&gt;Copied from the Executable at the time it was executed.&lt;/td&gt;&lt;/tr&gt;</v>
      </c>
    </row>
    <row r="36" spans="1:6" ht="17" thickBot="1" x14ac:dyDescent="0.25">
      <c r="A36" s="3" t="s">
        <v>511</v>
      </c>
      <c r="B36" s="4" t="s">
        <v>512</v>
      </c>
      <c r="C36" s="4" t="s">
        <v>553</v>
      </c>
      <c r="E36" t="str">
        <f t="shared" si="2"/>
        <v>&lt;tr&gt;&lt;td&gt;Skip Null Values?&lt;/td&gt;&lt;td class='slds-truncate'&gt;pushtopics__SkipNullValues__c&lt;/td&gt;&lt;td&gt;Copied from the Executable at the time it was executed.&lt;/td&gt;&lt;/tr&gt;</v>
      </c>
      <c r="F36" t="str">
        <f t="shared" si="1"/>
        <v>&lt;tr&gt;&lt;td&gt;Skip Null Values?&lt;/td&gt;&lt;td class='slds-truncate'&gt;pushtopics__SkipNullValues__c&lt;/td&gt;&lt;td&gt;Copied from the Executable at the time it was executed.&lt;/td&gt;&lt;/tr&gt;</v>
      </c>
    </row>
    <row r="37" spans="1:6" ht="17" thickBot="1" x14ac:dyDescent="0.25">
      <c r="A37" s="3" t="s">
        <v>514</v>
      </c>
      <c r="B37" s="4" t="s">
        <v>513</v>
      </c>
      <c r="C37" s="4" t="s">
        <v>553</v>
      </c>
      <c r="D37" s="4"/>
      <c r="E37" t="str">
        <f t="shared" si="2"/>
        <v>&lt;tr&gt;&lt;td&gt;Skip Record Update If No Changes?&lt;/td&gt;&lt;td class='slds-truncate'&gt;pushtopics__SkipRecordUpdateIfNoChanges__c&lt;/td&gt;&lt;td&gt;Copied from the Executable at the time it was executed.&lt;/td&gt;&lt;/tr&gt;</v>
      </c>
    </row>
    <row r="38" spans="1:6" ht="17" thickBot="1" x14ac:dyDescent="0.25">
      <c r="A38" s="3" t="s">
        <v>517</v>
      </c>
      <c r="B38" s="4" t="s">
        <v>516</v>
      </c>
      <c r="C38" s="4" t="s">
        <v>553</v>
      </c>
      <c r="D38" s="59"/>
      <c r="E38" t="str">
        <f t="shared" si="2"/>
        <v>&lt;tr&gt;&lt;td&gt;Stop Execution When A Batch Fails?&lt;/td&gt;&lt;td class='slds-truncate'&gt;pushtopics__StopExecutionWhenABatchFails__c&lt;/td&gt;&lt;td&gt;Copied from the Executable at the time it was executed.&lt;/td&gt;&lt;/tr&gt;</v>
      </c>
    </row>
    <row r="39" spans="1:6" ht="17" thickBot="1" x14ac:dyDescent="0.25">
      <c r="A39" s="3" t="s">
        <v>30</v>
      </c>
      <c r="B39" s="4" t="s">
        <v>300</v>
      </c>
      <c r="C39" s="4" t="s">
        <v>553</v>
      </c>
      <c r="E39" t="str">
        <f t="shared" si="2"/>
        <v>&lt;tr&gt;&lt;td&gt;Use Default Assignment Rule?&lt;/td&gt;&lt;td class='slds-truncate'&gt;pushtopics__UseDefaultAssignmentRule__c&lt;/td&gt;&lt;td&gt;Copied from the Executable at the time it was executed.&lt;/td&gt;&lt;/tr&gt;</v>
      </c>
      <c r="F39" t="str">
        <f t="shared" si="1"/>
        <v>&lt;tr&gt;&lt;td&gt;Use Default Assignment Rule?&lt;/td&gt;&lt;td class='slds-truncate'&gt;pushtopics__UseDefaultAssignmentRule__c&lt;/td&gt;&lt;td&gt;Copied from the Executable at the time it was executed.&lt;/td&gt;&lt;/tr&gt;</v>
      </c>
    </row>
    <row r="40" spans="1:6" ht="17" thickBot="1" x14ac:dyDescent="0.25">
      <c r="A40" s="3" t="s">
        <v>31</v>
      </c>
      <c r="B40" s="4" t="s">
        <v>276</v>
      </c>
      <c r="C40" s="4" t="s">
        <v>553</v>
      </c>
      <c r="E40" t="str">
        <f t="shared" si="2"/>
        <v>&lt;tr&gt;&lt;td&gt;Bypass Duplicate Rule Alerts?&lt;/td&gt;&lt;td class='slds-truncate'&gt;pushtopics__BypassDuplicateRuleAlerts__c&lt;/td&gt;&lt;td&gt;Copied from the Executable at the time it was executed.&lt;/td&gt;&lt;/tr&gt;</v>
      </c>
      <c r="F40" t="str">
        <f t="shared" si="1"/>
        <v>&lt;tr&gt;&lt;td&gt;Bypass Duplicate Rule Alerts?&lt;/td&gt;&lt;td class='slds-truncate'&gt;pushtopics__BypassDuplicateRuleAlerts__c&lt;/td&gt;&lt;td&gt;Copied from the Executable at the time it was executed.&lt;/td&gt;&lt;/tr&gt;</v>
      </c>
    </row>
    <row r="41" spans="1:6" ht="17" thickBot="1" x14ac:dyDescent="0.25">
      <c r="A41" s="54" t="s">
        <v>570</v>
      </c>
      <c r="B41" s="55" t="s">
        <v>569</v>
      </c>
      <c r="C41" s="4" t="s">
        <v>553</v>
      </c>
      <c r="D41" s="34"/>
      <c r="E41" t="str">
        <f t="shared" si="2"/>
        <v>&lt;tr&gt;&lt;td&gt;Delete Execution Logs After Completion?&lt;/td&gt;&lt;td class='slds-truncate'&gt;pushtopics__DeleteExecutionLogsAfterCompletion__c&lt;/td&gt;&lt;td&gt;Copied from the Executable at the time it was executed.&lt;/td&gt;&lt;/tr&gt;</v>
      </c>
    </row>
    <row r="42" spans="1:6" ht="17" thickBot="1" x14ac:dyDescent="0.25">
      <c r="A42" s="3" t="s">
        <v>39</v>
      </c>
      <c r="B42" s="3" t="s">
        <v>278</v>
      </c>
      <c r="C42" s="4" t="s">
        <v>553</v>
      </c>
      <c r="E42" t="str">
        <f t="shared" si="2"/>
        <v>&lt;tr&gt;&lt;td&gt;Disable Feed Tracking (Integration Only)?&lt;/td&gt;&lt;td class='slds-truncate'&gt;pushtopics__DisableFeedTracking__c&lt;/td&gt;&lt;td&gt;Copied from the Executable at the time it was executed.&lt;/td&gt;&lt;/tr&gt;</v>
      </c>
      <c r="F42" t="str">
        <f t="shared" si="1"/>
        <v>&lt;tr&gt;&lt;td&gt;Disable Feed Tracking (Integration Only)?&lt;/td&gt;&lt;td class='slds-truncate'&gt;pushtopics__DisableFeedTracking__c&lt;/td&gt;&lt;td&gt;Copied from the Executable at the time it was executed.&lt;/td&gt;&lt;/tr&gt;</v>
      </c>
    </row>
    <row r="43" spans="1:6" x14ac:dyDescent="0.2">
      <c r="E43" t="str">
        <f>"&lt;/tbody&gt;&lt;/table&gt;&lt;/div&gt;"</f>
        <v>&lt;/tbody&gt;&lt;/table&gt;&lt;/div&gt;</v>
      </c>
      <c r="F43" t="str">
        <f t="shared" si="1"/>
        <v>&lt;/tbody&gt;&lt;/table&gt;&lt;/div&gt;</v>
      </c>
    </row>
    <row r="45" spans="1:6" ht="17" thickBot="1" x14ac:dyDescent="0.25">
      <c r="A45" s="63" t="s">
        <v>574</v>
      </c>
      <c r="B45" s="63"/>
      <c r="C45" s="63"/>
      <c r="E45" t="str">
        <f>"&lt;div class='v-space'&gt;&lt;/div&gt;&lt;div&gt;&lt;h2&gt;" &amp; A45 &amp; "&lt;/h2&gt;"</f>
        <v>&lt;div class='v-space'&gt;&lt;/div&gt;&lt;div&gt;&lt;h2&gt;Execution Log (When Batchable = FALSE)&lt;/h2&gt;</v>
      </c>
    </row>
    <row r="46" spans="1:6" ht="17" thickBot="1" x14ac:dyDescent="0.25">
      <c r="A46" s="45" t="s">
        <v>18</v>
      </c>
      <c r="B46" s="51" t="s">
        <v>262</v>
      </c>
      <c r="C46" s="46" t="s">
        <v>20</v>
      </c>
      <c r="E46" t="str">
        <f>"&lt;table&gt;&lt;thead&gt;&lt;th class='table-column-name'&gt;"&amp;A46&amp;"&lt;/th&gt;&lt;th class='table-column-wide'&gt;"&amp;B46&amp;"&lt;/th&gt;&lt;th&gt;" &amp; C46 &amp; "&lt;/th&gt;&lt;/thead&gt;&lt;tbody&gt;"</f>
        <v>&lt;table&gt;&lt;thead&gt;&lt;th class='table-column-name'&gt;Name&lt;/th&gt;&lt;th class='table-column-wide'&gt;Developer Name&lt;/th&gt;&lt;th&gt;Description&lt;/th&gt;&lt;/thead&gt;&lt;tbody&gt;</v>
      </c>
    </row>
    <row r="47" spans="1:6" ht="17" thickBot="1" x14ac:dyDescent="0.25">
      <c r="A47" s="1" t="s">
        <v>53</v>
      </c>
      <c r="B47" s="2" t="s">
        <v>287</v>
      </c>
      <c r="C47" s="2" t="s">
        <v>54</v>
      </c>
      <c r="E47" t="str">
        <f t="shared" ref="E47:E51" si="3">"&lt;tr&gt;&lt;td&gt;" &amp;A47 &amp; "&lt;/td&gt;&lt;td class='slds-truncate'&gt;" &amp;B47 &amp; "&lt;/td&gt;&lt;td&gt;" &amp; C47 &amp; "&lt;/td&gt;&lt;/tr&gt;"</f>
        <v>&lt;tr&gt;&lt;td&gt;Retrieve Query String&lt;/td&gt;&lt;td class='slds-truncate'&gt;pushtopics__RetrieveParameters__c&lt;/td&gt;&lt;td&gt;The query string issued against the source. &lt;/td&gt;&lt;/tr&gt;</v>
      </c>
    </row>
    <row r="48" spans="1:6" ht="17" thickBot="1" x14ac:dyDescent="0.25">
      <c r="A48" s="3" t="s">
        <v>345</v>
      </c>
      <c r="B48" s="4" t="s">
        <v>346</v>
      </c>
      <c r="C48" s="4" t="s">
        <v>350</v>
      </c>
      <c r="E48" t="str">
        <f t="shared" si="3"/>
        <v>&lt;tr&gt;&lt;td&gt;Retrieved Data/Ids&lt;/td&gt;&lt;td class='slds-truncate'&gt;pushtopics__RetrievedDataOrIds__c&lt;/td&gt;&lt;td&gt;The retrieved source data or IDs in JSON format.&lt;/td&gt;&lt;/tr&gt;</v>
      </c>
    </row>
    <row r="49" spans="1:5" ht="33" thickBot="1" x14ac:dyDescent="0.25">
      <c r="A49" s="3" t="s">
        <v>55</v>
      </c>
      <c r="B49" s="4" t="s">
        <v>347</v>
      </c>
      <c r="C49" s="4" t="s">
        <v>56</v>
      </c>
      <c r="E49" t="str">
        <f t="shared" si="3"/>
        <v>&lt;tr&gt;&lt;td&gt;Action Details&lt;/td&gt;&lt;td class='slds-truncate'&gt;pushtopics__ActionDetails__c&lt;/td&gt;&lt;td&gt;The details of the action, including the source Id to target Ids map for the Upsert part of action, and source Ids for the Insert part of action.&lt;/td&gt;&lt;/tr&gt;</v>
      </c>
    </row>
    <row r="50" spans="1:5" ht="49" thickBot="1" x14ac:dyDescent="0.25">
      <c r="A50" s="3" t="s">
        <v>57</v>
      </c>
      <c r="B50" s="4" t="s">
        <v>348</v>
      </c>
      <c r="C50" s="4" t="s">
        <v>58</v>
      </c>
      <c r="E50" t="str">
        <f t="shared" si="3"/>
        <v>&lt;tr&gt;&lt;td&gt;Action Raw Responses&lt;/td&gt;&lt;td class='slds-truncate'&gt;pushtopics__ActionRawResponses__c&lt;/td&gt;&lt;td&gt;The raw response from the target as a result of an either Insert, Update or both Actions. If the target is connected via integration, the raw result includes the status code and status additionally than when the target is the local org.&lt;/td&gt;&lt;/tr&gt;</v>
      </c>
    </row>
    <row r="51" spans="1:5" ht="48" x14ac:dyDescent="0.2">
      <c r="A51" s="8" t="s">
        <v>60</v>
      </c>
      <c r="B51" s="6" t="s">
        <v>349</v>
      </c>
      <c r="C51" s="6" t="s">
        <v>558</v>
      </c>
      <c r="E51" t="str">
        <f t="shared" si="3"/>
        <v>&lt;tr&gt;&lt;td&gt;Results&lt;/td&gt;&lt;td class='slds-truncate'&gt;pushtopics__Results__c&lt;/td&gt;&lt;td&gt;Stores a comprehensive view of the results in JSON. If "Include Failed Data in Results?" is checked, the failed target data in action will be included. The maximum number of characters can be included is 131072, the characters beyond that number will be truncacted.&lt;/td&gt;&lt;/tr&gt;</v>
      </c>
    </row>
    <row r="52" spans="1:5" x14ac:dyDescent="0.2">
      <c r="E52" t="str">
        <f>"&lt;/tbody&gt;&lt;/table&gt;&lt;/div&gt;&lt;div class='v-space'&gt;&lt;/div&gt;"</f>
        <v>&lt;/tbody&gt;&lt;/table&gt;&lt;/div&gt;&lt;div class='v-space'&gt;&lt;/div&gt;</v>
      </c>
    </row>
  </sheetData>
  <mergeCells count="3">
    <mergeCell ref="A22:C22"/>
    <mergeCell ref="A7:C7"/>
    <mergeCell ref="A45:C4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EA92F-47B4-9646-A9A5-12949FF5A97E}">
  <dimension ref="A3:F25"/>
  <sheetViews>
    <sheetView topLeftCell="A51" workbookViewId="0">
      <selection activeCell="D33" sqref="D33"/>
    </sheetView>
  </sheetViews>
  <sheetFormatPr baseColWidth="10" defaultColWidth="36.1640625" defaultRowHeight="16" x14ac:dyDescent="0.2"/>
  <cols>
    <col min="4" max="4" width="55.6640625" customWidth="1"/>
  </cols>
  <sheetData>
    <row r="3" spans="1:6" x14ac:dyDescent="0.2">
      <c r="A3" t="s">
        <v>233</v>
      </c>
      <c r="F3" t="str">
        <f>"&lt;h2 id='title'&gt;" &amp; A3 &amp; "&lt;/h2&gt;"</f>
        <v>&lt;h2 id='title'&gt;Fields&lt;/h2&gt;</v>
      </c>
    </row>
    <row r="5" spans="1:6" x14ac:dyDescent="0.2">
      <c r="F5" t="str">
        <f>"&lt;div class='v-space'&gt;&lt;/div&gt;&lt;div&gt;"</f>
        <v>&lt;div class='v-space'&gt;&lt;/div&gt;&lt;div&gt;</v>
      </c>
    </row>
    <row r="6" spans="1:6" x14ac:dyDescent="0.2">
      <c r="A6" s="49" t="s">
        <v>18</v>
      </c>
      <c r="B6" s="49" t="s">
        <v>262</v>
      </c>
      <c r="C6" s="49" t="s">
        <v>19</v>
      </c>
      <c r="D6" s="49" t="s">
        <v>20</v>
      </c>
      <c r="F6" t="str">
        <f>"&lt;table&gt;&lt;thead&gt;&lt;th class='table-column-name'&gt;"&amp;A6&amp;"&lt;/th&gt;&lt;th class='table-column-check'&gt;"&amp;B6&amp;"&lt;/th&gt;&lt;th class='table-column-narrow'&gt;" &amp; C6 &amp; "&lt;/th&gt;&lt;th&gt;"&amp;D6&amp;"&lt;/th&gt;&lt;/thead&gt;&lt;tbody&gt;"</f>
        <v>&lt;table&gt;&lt;thead&gt;&lt;th class='table-column-name'&gt;Name&lt;/th&gt;&lt;th class='table-column-check'&gt;Developer Name&lt;/th&gt;&lt;th class='table-column-narrow'&gt;Required&lt;/th&gt;&lt;th&gt;Description&lt;/th&gt;&lt;/thead&gt;&lt;tbody&gt;</v>
      </c>
    </row>
    <row r="7" spans="1:6" x14ac:dyDescent="0.2">
      <c r="A7" s="49" t="s">
        <v>302</v>
      </c>
      <c r="B7" s="49" t="s">
        <v>301</v>
      </c>
      <c r="C7" s="49" t="s">
        <v>37</v>
      </c>
      <c r="D7" s="49" t="s">
        <v>408</v>
      </c>
      <c r="F7" t="str">
        <f>"&lt;tr&gt;&lt;td&gt;" &amp; A7 &amp; "&lt;/td&gt;&lt;td class='slds-truncate'&gt;" &amp; B7 &amp; "&lt;/td&gt;&lt;td&gt;" &amp; C7 &amp; "&lt;/td&gt;&lt;td&gt;" &amp; D7 &amp; "&lt;/td&gt;&lt;/tr&gt;"</f>
        <v>&lt;tr&gt;&lt;td&gt;Createable&lt;/td&gt;&lt;td class='slds-truncate'&gt;pushtopics__Createable__c&lt;/td&gt;&lt;td&gt;N&lt;/td&gt;&lt;td&gt;Indicates whether this field is insertable.&lt;/td&gt;&lt;/tr&gt;</v>
      </c>
    </row>
    <row r="8" spans="1:6" x14ac:dyDescent="0.2">
      <c r="A8" s="49" t="s">
        <v>304</v>
      </c>
      <c r="B8" s="49" t="s">
        <v>303</v>
      </c>
      <c r="C8" s="49" t="s">
        <v>37</v>
      </c>
      <c r="D8" s="49" t="s">
        <v>401</v>
      </c>
      <c r="F8" t="str">
        <f t="shared" ref="F8:F22" si="0">"&lt;tr&gt;&lt;td&gt;" &amp; A8 &amp; "&lt;/td&gt;&lt;td class='slds-truncate'&gt;" &amp; B8 &amp; "&lt;/td&gt;&lt;td&gt;" &amp; C8 &amp; "&lt;/td&gt;&lt;td&gt;" &amp; D8 &amp; "&lt;/td&gt;&lt;/tr&gt;"</f>
        <v>&lt;tr&gt;&lt;td&gt;External Id Field&lt;/td&gt;&lt;td class='slds-truncate'&gt;pushtopics__ExternalIdField__c&lt;/td&gt;&lt;td&gt;N&lt;/td&gt;&lt;td&gt;Defines the External Id Field of the "Reference To" object.&lt;/td&gt;&lt;/tr&gt;</v>
      </c>
    </row>
    <row r="9" spans="1:6" x14ac:dyDescent="0.2">
      <c r="A9" s="49" t="s">
        <v>306</v>
      </c>
      <c r="B9" s="49" t="s">
        <v>305</v>
      </c>
      <c r="C9" s="49" t="s">
        <v>37</v>
      </c>
      <c r="D9" s="49" t="s">
        <v>402</v>
      </c>
      <c r="F9" t="str">
        <f t="shared" si="0"/>
        <v>&lt;tr&gt;&lt;td&gt;External Id Field List&lt;/td&gt;&lt;td class='slds-truncate'&gt;pushtopics__ExternalIdFieldList__c&lt;/td&gt;&lt;td&gt;N&lt;/td&gt;&lt;td&gt;The available External Id Fields of the "Reference To" object.&lt;/td&gt;&lt;/tr&gt;</v>
      </c>
    </row>
    <row r="10" spans="1:6" x14ac:dyDescent="0.2">
      <c r="A10" s="49" t="s">
        <v>307</v>
      </c>
      <c r="B10" s="49" t="s">
        <v>244</v>
      </c>
      <c r="C10" s="49" t="s">
        <v>21</v>
      </c>
      <c r="D10" s="49" t="s">
        <v>394</v>
      </c>
      <c r="F10" t="str">
        <f t="shared" si="0"/>
        <v>&lt;tr&gt;&lt;td&gt;Field Mapping API Name&lt;/td&gt;&lt;td class='slds-truncate'&gt;pushtopics__ApiName__c&lt;/td&gt;&lt;td&gt;Y&lt;/td&gt;&lt;td&gt;The unique API name of the Field Mapping record.&lt;/td&gt;&lt;/tr&gt;</v>
      </c>
    </row>
    <row r="11" spans="1:6" x14ac:dyDescent="0.2">
      <c r="A11" s="49" t="s">
        <v>309</v>
      </c>
      <c r="B11" s="49" t="s">
        <v>308</v>
      </c>
      <c r="C11" s="49" t="s">
        <v>37</v>
      </c>
      <c r="D11" s="49" t="s">
        <v>395</v>
      </c>
      <c r="F11" t="str">
        <f t="shared" si="0"/>
        <v>&lt;tr&gt;&lt;td&gt;Is Default Mapping Field?&lt;/td&gt;&lt;td class='slds-truncate'&gt;pushtopics__IsDefaultMappingField__c&lt;/td&gt;&lt;td&gt;N&lt;/td&gt;&lt;td&gt;Indicate whether this target field is a default mapping field.&lt;/td&gt;&lt;/tr&gt;</v>
      </c>
    </row>
    <row r="12" spans="1:6" x14ac:dyDescent="0.2">
      <c r="A12" s="49" t="s">
        <v>520</v>
      </c>
      <c r="B12" s="49" t="s">
        <v>519</v>
      </c>
      <c r="C12" s="49" t="s">
        <v>37</v>
      </c>
      <c r="D12" s="49" t="s">
        <v>521</v>
      </c>
      <c r="F12" t="str">
        <f t="shared" si="0"/>
        <v>&lt;tr&gt;&lt;td&gt;Length&lt;/td&gt;&lt;td class='slds-truncate'&gt;pushtopics__Length__c&lt;/td&gt;&lt;td&gt;N&lt;/td&gt;&lt;td&gt;Max length of the target field.&lt;/td&gt;&lt;/tr&gt;</v>
      </c>
    </row>
    <row r="13" spans="1:6" ht="17" x14ac:dyDescent="0.2">
      <c r="A13" s="49" t="s">
        <v>3</v>
      </c>
      <c r="B13" s="49" t="s">
        <v>310</v>
      </c>
      <c r="C13" s="49" t="s">
        <v>21</v>
      </c>
      <c r="D13" s="24" t="s">
        <v>396</v>
      </c>
      <c r="F13" t="str">
        <f t="shared" si="0"/>
        <v>&lt;tr&gt;&lt;td&gt;Mapping&lt;/td&gt;&lt;td class='slds-truncate'&gt;pushtopics__Mapping__c&lt;/td&gt;&lt;td&gt;Y&lt;/td&gt;&lt;td&gt;The transformation logic to generate the target field's value.&lt;/td&gt;&lt;/tr&gt;</v>
      </c>
    </row>
    <row r="14" spans="1:6" ht="17" x14ac:dyDescent="0.2">
      <c r="A14" s="23" t="s">
        <v>312</v>
      </c>
      <c r="B14" s="49" t="s">
        <v>311</v>
      </c>
      <c r="C14" s="49" t="s">
        <v>37</v>
      </c>
      <c r="D14" s="24" t="s">
        <v>397</v>
      </c>
      <c r="F14" t="str">
        <f t="shared" si="0"/>
        <v>&lt;tr&gt;&lt;td&gt;Nillable&lt;/td&gt;&lt;td class='slds-truncate'&gt;pushtopics__Nillable__c&lt;/td&gt;&lt;td&gt;N&lt;/td&gt;&lt;td&gt;Indicate whether this target field can be set to null.&lt;/td&gt;&lt;/tr&gt;</v>
      </c>
    </row>
    <row r="15" spans="1:6" ht="17" x14ac:dyDescent="0.2">
      <c r="A15" s="23" t="s">
        <v>314</v>
      </c>
      <c r="B15" s="49" t="s">
        <v>313</v>
      </c>
      <c r="C15" s="49" t="s">
        <v>21</v>
      </c>
      <c r="D15" s="24" t="s">
        <v>398</v>
      </c>
      <c r="F15" t="str">
        <f t="shared" si="0"/>
        <v>&lt;tr&gt;&lt;td&gt;Object Mapping&lt;/td&gt;&lt;td class='slds-truncate'&gt;pushtopics__ObjectMapping__c&lt;/td&gt;&lt;td&gt;Y&lt;/td&gt;&lt;td&gt;Master-Detail relationship with the Mapping object.&lt;/td&gt;&lt;/tr&gt;</v>
      </c>
    </row>
    <row r="16" spans="1:6" ht="68" x14ac:dyDescent="0.2">
      <c r="A16" s="24" t="s">
        <v>316</v>
      </c>
      <c r="B16" s="24" t="s">
        <v>315</v>
      </c>
      <c r="C16" s="49" t="s">
        <v>37</v>
      </c>
      <c r="D16" s="24" t="s">
        <v>399</v>
      </c>
      <c r="F16" t="str">
        <f t="shared" si="0"/>
        <v>&lt;tr&gt;&lt;td&gt;Reference To&lt;/td&gt;&lt;td class='slds-truncate'&gt;pushtopics__ReferenceTo__c&lt;/td&gt;&lt;td&gt;N&lt;/td&gt;&lt;td&gt;When the target field is a reference type of field, either a lookup or master-detail, this field defines which object it references to. It is only required when the reference field is populated with the External IDs. &lt;/td&gt;&lt;/tr&gt;</v>
      </c>
    </row>
    <row r="17" spans="1:6" ht="17" x14ac:dyDescent="0.2">
      <c r="A17" s="23" t="s">
        <v>318</v>
      </c>
      <c r="B17" s="49" t="s">
        <v>317</v>
      </c>
      <c r="C17" s="49" t="s">
        <v>37</v>
      </c>
      <c r="D17" s="24" t="s">
        <v>400</v>
      </c>
      <c r="F17" t="str">
        <f t="shared" si="0"/>
        <v>&lt;tr&gt;&lt;td&gt;Reference To Options&lt;/td&gt;&lt;td class='slds-truncate'&gt;pushtopics__Reference_To_Options__c&lt;/td&gt;&lt;td&gt;N&lt;/td&gt;&lt;td&gt;The Object list if the target field is a reference type of field.&lt;/td&gt;&lt;/tr&gt;</v>
      </c>
    </row>
    <row r="18" spans="1:6" ht="34" x14ac:dyDescent="0.2">
      <c r="A18" s="23" t="s">
        <v>320</v>
      </c>
      <c r="B18" s="49" t="s">
        <v>319</v>
      </c>
      <c r="C18" s="49" t="s">
        <v>37</v>
      </c>
      <c r="D18" s="24" t="s">
        <v>403</v>
      </c>
      <c r="F18" t="str">
        <f t="shared" si="0"/>
        <v>&lt;tr&gt;&lt;td&gt;Relationship Name&lt;/td&gt;&lt;td class='slds-truncate'&gt;pushtopics__RelationshipName__c&lt;/td&gt;&lt;td&gt;N&lt;/td&gt;&lt;td&gt;The relationship name if the target field is a reference type of field.&lt;/td&gt;&lt;/tr&gt;</v>
      </c>
    </row>
    <row r="19" spans="1:6" ht="34" x14ac:dyDescent="0.2">
      <c r="A19" s="23" t="s">
        <v>322</v>
      </c>
      <c r="B19" s="49" t="s">
        <v>321</v>
      </c>
      <c r="C19" s="49" t="s">
        <v>37</v>
      </c>
      <c r="D19" s="24" t="s">
        <v>404</v>
      </c>
      <c r="F19" t="str">
        <f t="shared" si="0"/>
        <v>&lt;tr&gt;&lt;td&gt;Show in Data Viewer&lt;/td&gt;&lt;td class='slds-truncate'&gt;pushtopics__ShowInDataViewer__c&lt;/td&gt;&lt;td&gt;N&lt;/td&gt;&lt;td&gt;Indicate whether the source fields in the "Mapping" field will be displayed in the "Source Data Viewer" component.&lt;/td&gt;&lt;/tr&gt;</v>
      </c>
    </row>
    <row r="20" spans="1:6" ht="17" x14ac:dyDescent="0.2">
      <c r="A20" s="23" t="s">
        <v>323</v>
      </c>
      <c r="B20" s="49" t="s">
        <v>18</v>
      </c>
      <c r="C20" s="49" t="s">
        <v>21</v>
      </c>
      <c r="D20" s="24" t="s">
        <v>405</v>
      </c>
      <c r="F20" t="str">
        <f t="shared" si="0"/>
        <v>&lt;tr&gt;&lt;td&gt;Target Field Name&lt;/td&gt;&lt;td class='slds-truncate'&gt;Name&lt;/td&gt;&lt;td&gt;Y&lt;/td&gt;&lt;td&gt;The target field name.&lt;/td&gt;&lt;/tr&gt;</v>
      </c>
    </row>
    <row r="21" spans="1:6" ht="17" x14ac:dyDescent="0.2">
      <c r="A21" s="23" t="s">
        <v>325</v>
      </c>
      <c r="B21" s="49" t="s">
        <v>324</v>
      </c>
      <c r="C21" s="49" t="s">
        <v>37</v>
      </c>
      <c r="D21" s="24" t="s">
        <v>406</v>
      </c>
      <c r="F21" t="str">
        <f t="shared" si="0"/>
        <v>&lt;tr&gt;&lt;td&gt;Type&lt;/td&gt;&lt;td class='slds-truncate'&gt;pushtopics__Type__c&lt;/td&gt;&lt;td&gt;N&lt;/td&gt;&lt;td&gt;The type of the target field.&lt;/td&gt;&lt;/tr&gt;</v>
      </c>
    </row>
    <row r="22" spans="1:6" ht="17" x14ac:dyDescent="0.2">
      <c r="A22" s="23" t="s">
        <v>327</v>
      </c>
      <c r="B22" s="49" t="s">
        <v>326</v>
      </c>
      <c r="C22" s="49" t="s">
        <v>37</v>
      </c>
      <c r="D22" s="24" t="s">
        <v>407</v>
      </c>
      <c r="F22" t="str">
        <f t="shared" si="0"/>
        <v>&lt;tr&gt;&lt;td&gt;Updateable&lt;/td&gt;&lt;td class='slds-truncate'&gt;pushtopics__Updateable__c&lt;/td&gt;&lt;td&gt;N&lt;/td&gt;&lt;td&gt;Indicates whether this field is updateable.&lt;/td&gt;&lt;/tr&gt;</v>
      </c>
    </row>
    <row r="25" spans="1:6" x14ac:dyDescent="0.2">
      <c r="F25" t="str">
        <f>"&lt;/tbody&gt;&lt;/table&gt;&lt;/div&gt;&lt;div class='v-space'&gt;&lt;/div&gt;"</f>
        <v>&lt;/tbody&gt;&lt;/table&gt;&lt;/div&gt;&lt;div class='v-space'&gt;&lt;/div&gt;</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AF793-0D6D-5340-B5B8-E73D1253407F}">
  <dimension ref="A1:E27"/>
  <sheetViews>
    <sheetView workbookViewId="0">
      <selection activeCell="C25" sqref="C25"/>
    </sheetView>
  </sheetViews>
  <sheetFormatPr baseColWidth="10" defaultRowHeight="16" x14ac:dyDescent="0.2"/>
  <cols>
    <col min="1" max="2" width="35.1640625" customWidth="1"/>
    <col min="3" max="3" width="86" customWidth="1"/>
  </cols>
  <sheetData>
    <row r="1" spans="1:5" ht="32" customHeight="1" x14ac:dyDescent="0.2"/>
    <row r="2" spans="1:5" ht="17" thickBot="1" x14ac:dyDescent="0.25">
      <c r="A2" s="63" t="s">
        <v>61</v>
      </c>
      <c r="B2" s="63"/>
      <c r="C2" s="63"/>
      <c r="E2" t="str">
        <f>"&lt;div class='v-space'&gt;&lt;/div&gt;&lt;div&gt;&lt;h2&gt;" &amp; A2 &amp; "&lt;/h2&gt;"</f>
        <v>&lt;div class='v-space'&gt;&lt;/div&gt;&lt;div&gt;&lt;h2&gt;Details&lt;/h2&gt;</v>
      </c>
    </row>
    <row r="4" spans="1:5" ht="17" thickBot="1" x14ac:dyDescent="0.25">
      <c r="A4" s="45" t="s">
        <v>18</v>
      </c>
      <c r="B4" s="51" t="s">
        <v>262</v>
      </c>
      <c r="C4" s="46" t="s">
        <v>20</v>
      </c>
      <c r="E4" t="str">
        <f>"&lt;table&gt;&lt;thead&gt;&lt;th class='table-column-name'&gt;"&amp;A4&amp;"&lt;/th&gt;&lt;th class='table-column-wide'&gt;"&amp;B4&amp;"&lt;/th&gt;&lt;th&gt;" &amp; C4 &amp; "&lt;/th&gt;&lt;/thead&gt;&lt;tbody&gt;"</f>
        <v>&lt;table&gt;&lt;thead&gt;&lt;th class='table-column-name'&gt;Name&lt;/th&gt;&lt;th class='table-column-wide'&gt;Developer Name&lt;/th&gt;&lt;th&gt;Description&lt;/th&gt;&lt;/thead&gt;&lt;tbody&gt;</v>
      </c>
    </row>
    <row r="5" spans="1:5" ht="17" thickBot="1" x14ac:dyDescent="0.25">
      <c r="A5" s="45" t="s">
        <v>360</v>
      </c>
      <c r="B5" s="51" t="s">
        <v>18</v>
      </c>
      <c r="C5" s="46" t="s">
        <v>361</v>
      </c>
      <c r="E5" t="str">
        <f>"&lt;tr&gt;&lt;td&gt;" &amp;A5 &amp; "&lt;/td&gt;&lt;td class='slds-truncate'&gt;" &amp;B5 &amp; "&lt;/td&gt;&lt;td&gt;" &amp; C5 &amp; "&lt;/td&gt;&lt;/tr&gt;"</f>
        <v>&lt;tr&gt;&lt;td&gt;Batch Execution Number&lt;/td&gt;&lt;td class='slds-truncate'&gt;Name&lt;/td&gt;&lt;td&gt;Name of the Batch Execution, auto number.&lt;/td&gt;&lt;/tr&gt;</v>
      </c>
    </row>
    <row r="6" spans="1:5" ht="17" thickBot="1" x14ac:dyDescent="0.25">
      <c r="A6" s="45" t="s">
        <v>328</v>
      </c>
      <c r="B6" s="51" t="s">
        <v>362</v>
      </c>
      <c r="C6" s="46" t="s">
        <v>363</v>
      </c>
      <c r="E6" t="str">
        <f t="shared" ref="E6:E16" si="0">"&lt;tr&gt;&lt;td&gt;" &amp;A6 &amp; "&lt;/td&gt;&lt;td class='slds-truncate'&gt;" &amp;B6 &amp; "&lt;/td&gt;&lt;td&gt;" &amp; C6 &amp; "&lt;/td&gt;&lt;/tr&gt;"</f>
        <v>&lt;tr&gt;&lt;td&gt;Execution&lt;/td&gt;&lt;td class='slds-truncate'&gt;pushtopics__Execution__c&lt;/td&gt;&lt;td&gt;Master-detail relationship to the Execution object.&lt;/td&gt;&lt;/tr&gt;</v>
      </c>
    </row>
    <row r="7" spans="1:5" ht="17" thickBot="1" x14ac:dyDescent="0.25">
      <c r="A7" s="45" t="s">
        <v>364</v>
      </c>
      <c r="B7" s="51" t="s">
        <v>365</v>
      </c>
      <c r="C7" s="46" t="s">
        <v>366</v>
      </c>
      <c r="E7" t="str">
        <f t="shared" si="0"/>
        <v>&lt;tr&gt;&lt;td&gt;Original Batch Execution&lt;/td&gt;&lt;td class='slds-truncate'&gt;pushtopics__OriginalBatchExecution__c&lt;/td&gt;&lt;td&gt;The  Batch Execution that this current Batch Excution was orginated from.&lt;/td&gt;&lt;/tr&gt;</v>
      </c>
    </row>
    <row r="8" spans="1:5" ht="17" thickBot="1" x14ac:dyDescent="0.25">
      <c r="A8" s="45" t="s">
        <v>22</v>
      </c>
      <c r="B8" s="51" t="s">
        <v>272</v>
      </c>
      <c r="C8" s="46" t="s">
        <v>367</v>
      </c>
      <c r="E8" t="str">
        <f t="shared" si="0"/>
        <v>&lt;tr&gt;&lt;td&gt;Action&lt;/td&gt;&lt;td class='slds-truncate'&gt;pushtopics__Action__c&lt;/td&gt;&lt;td&gt;Formula field, equals to the Action field  on the Execution.&lt;/td&gt;&lt;/tr&gt;</v>
      </c>
    </row>
    <row r="9" spans="1:5" ht="17" thickBot="1" x14ac:dyDescent="0.25">
      <c r="A9" s="1" t="s">
        <v>40</v>
      </c>
      <c r="B9" s="2" t="s">
        <v>335</v>
      </c>
      <c r="C9" s="2" t="s">
        <v>380</v>
      </c>
      <c r="E9" t="str">
        <f t="shared" si="0"/>
        <v>&lt;tr&gt;&lt;td&gt;Start Time&lt;/td&gt;&lt;td class='slds-truncate'&gt;pushtopics__StartTime__c&lt;/td&gt;&lt;td&gt;The time an Execution started&lt;/td&gt;&lt;/tr&gt;</v>
      </c>
    </row>
    <row r="10" spans="1:5" ht="17" thickBot="1" x14ac:dyDescent="0.25">
      <c r="A10" s="3" t="s">
        <v>41</v>
      </c>
      <c r="B10" s="4" t="s">
        <v>334</v>
      </c>
      <c r="C10" s="4" t="s">
        <v>381</v>
      </c>
      <c r="E10" t="str">
        <f t="shared" si="0"/>
        <v>&lt;tr&gt;&lt;td&gt;End Time&lt;/td&gt;&lt;td class='slds-truncate'&gt;pushtopics__EndTime__c&lt;/td&gt;&lt;td&gt;The time an Execution ended&lt;/td&gt;&lt;/tr&gt;</v>
      </c>
    </row>
    <row r="11" spans="1:5" ht="17" thickBot="1" x14ac:dyDescent="0.25">
      <c r="A11" s="3" t="s">
        <v>46</v>
      </c>
      <c r="B11" s="4" t="s">
        <v>338</v>
      </c>
      <c r="C11" s="4" t="s">
        <v>368</v>
      </c>
      <c r="E11" t="str">
        <f t="shared" si="0"/>
        <v>&lt;tr&gt;&lt;td&gt;Succeeded?&lt;/td&gt;&lt;td class='slds-truncate'&gt;pushtopics__Succeeded__c&lt;/td&gt;&lt;td&gt;Indicates whether the Batch Execution was succeeded or not.&lt;/td&gt;&lt;/tr&gt;</v>
      </c>
    </row>
    <row r="12" spans="1:5" ht="17" thickBot="1" x14ac:dyDescent="0.25">
      <c r="A12" s="3" t="s">
        <v>369</v>
      </c>
      <c r="B12" s="4" t="s">
        <v>370</v>
      </c>
      <c r="C12" s="4" t="s">
        <v>371</v>
      </c>
      <c r="E12" t="str">
        <f t="shared" si="0"/>
        <v>&lt;tr&gt;&lt;td&gt;Retrieved Count&lt;/td&gt;&lt;td class='slds-truncate'&gt;pushtopics__RetrievedCount__c&lt;/td&gt;&lt;td&gt;The records count retrieved from the source for the current batch.&lt;/td&gt;&lt;/tr&gt;</v>
      </c>
    </row>
    <row r="13" spans="1:5" ht="33" thickBot="1" x14ac:dyDescent="0.25">
      <c r="A13" s="3" t="s">
        <v>372</v>
      </c>
      <c r="B13" s="4" t="s">
        <v>373</v>
      </c>
      <c r="C13" s="4" t="s">
        <v>426</v>
      </c>
      <c r="E13" t="str">
        <f t="shared" si="0"/>
        <v>&lt;tr&gt;&lt;td&gt;Retrieved Data in Action Count&lt;/td&gt;&lt;td class='slds-truncate'&gt;pushtopics__RetrievedDataInActionCount__c&lt;/td&gt;&lt;td&gt;The count of retrieved records which were included in the action in the current batch. For example, if there were 200 records retrieved, of which 50 were new, and the Action was "Insert" only, this value would be 50.&lt;/td&gt;&lt;/tr&gt;</v>
      </c>
    </row>
    <row r="14" spans="1:5" ht="49" thickBot="1" x14ac:dyDescent="0.25">
      <c r="A14" s="3" t="s">
        <v>374</v>
      </c>
      <c r="B14" s="4" t="s">
        <v>375</v>
      </c>
      <c r="C14" s="4" t="s">
        <v>427</v>
      </c>
      <c r="E14" t="str">
        <f t="shared" si="0"/>
        <v>&lt;tr&gt;&lt;td&gt;Actioned Count&lt;/td&gt;&lt;td class='slds-truncate'&gt;pushtopics__ActionedCount__c&lt;/td&gt;&lt;td&gt;The count of records actioned against the target in the current batch. For example, if there were 100 insert and 50 update records retrieved from the source, and each update record had 2 matches in the target, this value would be 100 + 50*2 = 200, instead of 150.&lt;/td&gt;&lt;/tr&gt;</v>
      </c>
    </row>
    <row r="15" spans="1:5" ht="17" thickBot="1" x14ac:dyDescent="0.25">
      <c r="A15" s="3" t="s">
        <v>376</v>
      </c>
      <c r="B15" s="4" t="s">
        <v>377</v>
      </c>
      <c r="C15" s="4" t="s">
        <v>428</v>
      </c>
      <c r="E15" t="str">
        <f t="shared" si="0"/>
        <v>&lt;tr&gt;&lt;td&gt;Succeeded Count&lt;/td&gt;&lt;td class='slds-truncate'&gt;pushtopics__SucceededCount__c&lt;/td&gt;&lt;td&gt;The count of records that succeeded in the action against the target.&lt;/td&gt;&lt;/tr&gt;</v>
      </c>
    </row>
    <row r="16" spans="1:5" ht="17" thickBot="1" x14ac:dyDescent="0.25">
      <c r="A16" s="3" t="s">
        <v>378</v>
      </c>
      <c r="B16" s="4" t="s">
        <v>379</v>
      </c>
      <c r="C16" s="4" t="s">
        <v>429</v>
      </c>
      <c r="E16" t="str">
        <f t="shared" si="0"/>
        <v>&lt;tr&gt;&lt;td&gt;Failed Count&lt;/td&gt;&lt;td class='slds-truncate'&gt;pushtopics__FailedCount__c&lt;/td&gt;&lt;td&gt;The count of records that failed in the action against the target.&lt;/td&gt;&lt;/tr&gt;</v>
      </c>
    </row>
    <row r="17" spans="1:5" x14ac:dyDescent="0.2">
      <c r="E17" t="str">
        <f>"&lt;/tbody&gt;&lt;/table&gt;&lt;/div&gt;"</f>
        <v>&lt;/tbody&gt;&lt;/table&gt;&lt;/div&gt;</v>
      </c>
    </row>
    <row r="19" spans="1:5" ht="17" thickBot="1" x14ac:dyDescent="0.25">
      <c r="A19" s="63" t="s">
        <v>62</v>
      </c>
      <c r="B19" s="63"/>
      <c r="C19" s="63"/>
      <c r="E19" t="str">
        <f>"&lt;div class='v-space'&gt;&lt;/div&gt;&lt;div&gt;&lt;h2&gt;" &amp; A19 &amp; "&lt;/h2&gt;"</f>
        <v>&lt;div class='v-space'&gt;&lt;/div&gt;&lt;div&gt;&lt;h2&gt;Execution Log&lt;/h2&gt;</v>
      </c>
    </row>
    <row r="20" spans="1:5" ht="17" thickBot="1" x14ac:dyDescent="0.25">
      <c r="A20" s="45" t="s">
        <v>18</v>
      </c>
      <c r="B20" s="51" t="s">
        <v>262</v>
      </c>
      <c r="C20" s="46" t="s">
        <v>20</v>
      </c>
      <c r="E20" t="str">
        <f>"&lt;table&gt;&lt;thead&gt;&lt;th class='table-column-name'&gt;"&amp;A20&amp;"&lt;/th&gt;&lt;th class='table-column-wide'&gt;"&amp;B20&amp;"&lt;/th&gt;&lt;th&gt;" &amp; C20 &amp; "&lt;/th&gt;&lt;/thead&gt;&lt;tbody&gt;"</f>
        <v>&lt;table&gt;&lt;thead&gt;&lt;th class='table-column-name'&gt;Name&lt;/th&gt;&lt;th class='table-column-wide'&gt;Developer Name&lt;/th&gt;&lt;th&gt;Description&lt;/th&gt;&lt;/thead&gt;&lt;tbody&gt;</v>
      </c>
    </row>
    <row r="21" spans="1:5" ht="17" thickBot="1" x14ac:dyDescent="0.25">
      <c r="A21" s="1" t="s">
        <v>53</v>
      </c>
      <c r="B21" s="2" t="s">
        <v>386</v>
      </c>
      <c r="C21" s="2" t="s">
        <v>54</v>
      </c>
      <c r="E21" t="str">
        <f>"&lt;tr&gt;&lt;td&gt;" &amp;A21 &amp; "&lt;/td&gt;&lt;td class='slds-truncate'&gt;" &amp;B21 &amp; "&lt;/td&gt;&lt;td&gt;" &amp; C21 &amp; "&lt;/td&gt;&lt;/tr&gt;"</f>
        <v>&lt;tr&gt;&lt;td&gt;Retrieve Query String&lt;/td&gt;&lt;td class='slds-truncate'&gt;pushtopics__RetrieveQueryString__c&lt;/td&gt;&lt;td&gt;The query string issued against the source. &lt;/td&gt;&lt;/tr&gt;</v>
      </c>
    </row>
    <row r="22" spans="1:5" ht="17" thickBot="1" x14ac:dyDescent="0.25">
      <c r="A22" s="3" t="s">
        <v>345</v>
      </c>
      <c r="B22" s="4" t="s">
        <v>346</v>
      </c>
      <c r="C22" s="4" t="s">
        <v>350</v>
      </c>
      <c r="E22" t="str">
        <f t="shared" ref="E22:E26" si="1">"&lt;tr&gt;&lt;td&gt;" &amp;A22 &amp; "&lt;/td&gt;&lt;td class='slds-truncate'&gt;" &amp;B22 &amp; "&lt;/td&gt;&lt;td&gt;" &amp; C22 &amp; "&lt;/td&gt;&lt;/tr&gt;"</f>
        <v>&lt;tr&gt;&lt;td&gt;Retrieved Data/Ids&lt;/td&gt;&lt;td class='slds-truncate'&gt;pushtopics__RetrievedDataOrIds__c&lt;/td&gt;&lt;td&gt;The retrieved source data or IDs in JSON format.&lt;/td&gt;&lt;/tr&gt;</v>
      </c>
    </row>
    <row r="23" spans="1:5" ht="33" thickBot="1" x14ac:dyDescent="0.25">
      <c r="A23" s="3" t="s">
        <v>55</v>
      </c>
      <c r="B23" s="4" t="s">
        <v>347</v>
      </c>
      <c r="C23" s="4" t="s">
        <v>432</v>
      </c>
      <c r="E23" t="str">
        <f t="shared" si="1"/>
        <v>&lt;tr&gt;&lt;td&gt;Action Details&lt;/td&gt;&lt;td class='slds-truncate'&gt;pushtopics__ActionDetails__c&lt;/td&gt;&lt;td&gt;The details of the action, including the source Id to target Id's map for the Update part of action, and source Id's for the Insert part of action.&lt;/td&gt;&lt;/tr&gt;</v>
      </c>
    </row>
    <row r="24" spans="1:5" ht="49" thickBot="1" x14ac:dyDescent="0.25">
      <c r="A24" s="3" t="s">
        <v>57</v>
      </c>
      <c r="B24" s="4" t="s">
        <v>348</v>
      </c>
      <c r="C24" s="4" t="s">
        <v>430</v>
      </c>
      <c r="E24" t="str">
        <f t="shared" si="1"/>
        <v>&lt;tr&gt;&lt;td&gt;Action Raw Responses&lt;/td&gt;&lt;td class='slds-truncate'&gt;pushtopics__ActionRawResponses__c&lt;/td&gt;&lt;td&gt;The raw response from the target as a result of an either Insert, Update or both Actions. If the target is connected via integration, the raw result also includes the status code and status, in addition to what is tracked when the target is the local org.&lt;/td&gt;&lt;/tr&gt;</v>
      </c>
    </row>
    <row r="25" spans="1:5" ht="17" thickBot="1" x14ac:dyDescent="0.25">
      <c r="A25" s="3" t="s">
        <v>59</v>
      </c>
      <c r="B25" s="4" t="s">
        <v>344</v>
      </c>
      <c r="C25" s="4" t="s">
        <v>387</v>
      </c>
      <c r="E25" t="str">
        <f t="shared" si="1"/>
        <v>&lt;tr&gt;&lt;td&gt;Exceptions&lt;/td&gt;&lt;td class='slds-truncate'&gt;pushtopics__Exceptions__c&lt;/td&gt;&lt;td&gt;Exceptional message raised during the execution. &lt;/td&gt;&lt;/tr&gt;</v>
      </c>
    </row>
    <row r="26" spans="1:5" ht="96" x14ac:dyDescent="0.2">
      <c r="A26" s="8" t="s">
        <v>60</v>
      </c>
      <c r="B26" s="6" t="s">
        <v>349</v>
      </c>
      <c r="C26" s="6" t="s">
        <v>431</v>
      </c>
      <c r="E26" t="str">
        <f t="shared" si="1"/>
        <v>&lt;tr&gt;&lt;td&gt;Results&lt;/td&gt;&lt;td class='slds-truncate'&gt;pushtopics__Results__c&lt;/td&gt;&lt;td&gt;Stores a comprehensive view of the results in JSON. Each entry in the JSON will have the source data Id and target data Id for an Update action, "Success" which indicates success or fail, and "Errors" with the error details. If "Include Failed Data in Results?" is checked on the Mapping, the failed target data will be included as well. Copy and paste the JSON body to any JSON formatter/prettifier to better view well-structured data. &lt;br/&gt;This field combines the necessary data points together to help with  troubleshooting. And it does not comprise the permissions on data for the authorized user. &lt;/td&gt;&lt;/tr&gt;</v>
      </c>
    </row>
    <row r="27" spans="1:5" x14ac:dyDescent="0.2">
      <c r="E27" t="str">
        <f>"&lt;/tbody&gt;&lt;/table&gt;&lt;/div&gt;"</f>
        <v>&lt;/tbody&gt;&lt;/table&gt;&lt;/div&gt;</v>
      </c>
    </row>
  </sheetData>
  <mergeCells count="2">
    <mergeCell ref="A2:C2"/>
    <mergeCell ref="A19:C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3B33B-DA36-5D49-95C7-AC62BEC234BD}">
  <dimension ref="A1:E705"/>
  <sheetViews>
    <sheetView tabSelected="1" topLeftCell="A73" zoomScale="125" workbookViewId="0">
      <selection activeCell="A82" sqref="A82:XFD82"/>
    </sheetView>
  </sheetViews>
  <sheetFormatPr baseColWidth="10" defaultRowHeight="16" x14ac:dyDescent="0.2"/>
  <cols>
    <col min="1" max="1" width="37.83203125" bestFit="1" customWidth="1"/>
    <col min="2" max="2" width="78.1640625" customWidth="1"/>
    <col min="3" max="3" width="39.5" customWidth="1"/>
    <col min="5" max="5" width="41.83203125" customWidth="1"/>
  </cols>
  <sheetData>
    <row r="1" spans="1:3" x14ac:dyDescent="0.2">
      <c r="C1" t="str">
        <f>"&lt;div class='back-to-top-box'&gt;&lt;a href='#title'&gt;&amp;#8679; Back to Top&lt;/a&gt;&lt;/div&gt;"</f>
        <v>&lt;div class='back-to-top-box'&gt;&lt;a href='#title'&gt;&amp;#8679; Back to Top&lt;/a&gt;&lt;/div&gt;</v>
      </c>
    </row>
    <row r="3" spans="1:3" x14ac:dyDescent="0.2">
      <c r="A3" t="s">
        <v>329</v>
      </c>
      <c r="C3" t="str">
        <f>"&lt;h1 id='title'&gt;" &amp; A3 &amp; "&lt;/h1&gt;"</f>
        <v>&lt;h1 id='title'&gt;Calculate Field Values&lt;/h1&gt;</v>
      </c>
    </row>
    <row r="5" spans="1:3" x14ac:dyDescent="0.2">
      <c r="C5" t="str">
        <f>"&lt;div style='display: flex;'&gt;"</f>
        <v>&lt;div style='display: flex;'&gt;</v>
      </c>
    </row>
    <row r="6" spans="1:3" x14ac:dyDescent="0.2">
      <c r="C6" t="str">
        <f>"&lt;div style='flex:1'&gt;&lt;ul&gt;"</f>
        <v>&lt;div style='flex:1'&gt;&lt;ul&gt;</v>
      </c>
    </row>
    <row r="7" spans="1:3" x14ac:dyDescent="0.2">
      <c r="A7" s="19" t="s">
        <v>70</v>
      </c>
      <c r="B7" t="s">
        <v>145</v>
      </c>
      <c r="C7" t="str">
        <f>"&lt;li&gt;&lt;a href='#" &amp; B7 &amp; "'&gt;" &amp;A7 &amp; "&lt;/a&gt;&lt;/li&gt;"</f>
        <v>&lt;li&gt;&lt;a href='#add'&gt;+ (Add)&lt;/a&gt;&lt;/li&gt;</v>
      </c>
    </row>
    <row r="8" spans="1:3" x14ac:dyDescent="0.2">
      <c r="A8" s="19" t="s">
        <v>72</v>
      </c>
      <c r="B8" t="s">
        <v>162</v>
      </c>
      <c r="C8" t="str">
        <f>"&lt;li&gt;&lt;a href='#" &amp; B8 &amp; "'&gt;" &amp;A8 &amp; "&lt;/a&gt;&lt;/li&gt;"</f>
        <v>&lt;li&gt;&lt;a href='#substract'&gt;- (Subtract)&lt;/a&gt;&lt;/li&gt;</v>
      </c>
    </row>
    <row r="9" spans="1:3" x14ac:dyDescent="0.2">
      <c r="A9" t="s">
        <v>74</v>
      </c>
      <c r="B9" t="s">
        <v>146</v>
      </c>
      <c r="C9" t="str">
        <f t="shared" ref="C9:C21" si="0">"&lt;li&gt;&lt;a href='#" &amp; B9 &amp; "'&gt;" &amp;A9 &amp; "&lt;/a&gt;&lt;/li&gt;"</f>
        <v>&lt;li&gt;&lt;a href='#multiply'&gt;* (Multiply)&lt;/a&gt;&lt;/li&gt;</v>
      </c>
    </row>
    <row r="10" spans="1:3" x14ac:dyDescent="0.2">
      <c r="A10" t="s">
        <v>76</v>
      </c>
      <c r="B10" t="s">
        <v>147</v>
      </c>
      <c r="C10" t="str">
        <f t="shared" si="0"/>
        <v>&lt;li&gt;&lt;a href='#divide'&gt;/ (Divide)&lt;/a&gt;&lt;/li&gt;</v>
      </c>
    </row>
    <row r="11" spans="1:3" x14ac:dyDescent="0.2">
      <c r="A11" t="s">
        <v>672</v>
      </c>
      <c r="B11" t="s">
        <v>148</v>
      </c>
      <c r="C11" t="str">
        <f t="shared" si="0"/>
        <v>&lt;li&gt;&lt;a href='#parenthesis'&gt;() (Parenthesises)&lt;/a&gt;&lt;/li&gt;</v>
      </c>
    </row>
    <row r="12" spans="1:3" x14ac:dyDescent="0.2">
      <c r="A12" s="19" t="s">
        <v>80</v>
      </c>
      <c r="B12" t="s">
        <v>149</v>
      </c>
      <c r="C12" t="str">
        <f t="shared" si="0"/>
        <v>&lt;li&gt;&lt;a href='#equal'&gt;== (Equal)&lt;/a&gt;&lt;/li&gt;</v>
      </c>
    </row>
    <row r="13" spans="1:3" x14ac:dyDescent="0.2">
      <c r="A13" t="s">
        <v>82</v>
      </c>
      <c r="B13" t="s">
        <v>150</v>
      </c>
      <c r="C13" t="str">
        <f t="shared" si="0"/>
        <v>&lt;li&gt;&lt;a href='#not_equal'&gt;!= (Not Equal)&lt;/a&gt;&lt;/li&gt;</v>
      </c>
    </row>
    <row r="14" spans="1:3" x14ac:dyDescent="0.2">
      <c r="A14" t="s">
        <v>139</v>
      </c>
      <c r="B14" t="s">
        <v>151</v>
      </c>
      <c r="C14" t="str">
        <f t="shared" si="0"/>
        <v>&lt;li&gt;&lt;a href='#less_than'&gt;&lt; (Less Than)&lt;/a&gt;&lt;/li&gt;</v>
      </c>
    </row>
    <row r="15" spans="1:3" x14ac:dyDescent="0.2">
      <c r="A15" t="s">
        <v>140</v>
      </c>
      <c r="B15" t="s">
        <v>152</v>
      </c>
      <c r="C15" t="str">
        <f t="shared" si="0"/>
        <v>&lt;li&gt;&lt;a href='#greater_than'&gt;&gt; (Greater Than)&lt;/a&gt;&lt;/li&gt;</v>
      </c>
    </row>
    <row r="16" spans="1:3" x14ac:dyDescent="0.2">
      <c r="A16" t="s">
        <v>141</v>
      </c>
      <c r="B16" t="s">
        <v>153</v>
      </c>
      <c r="C16" t="str">
        <f t="shared" si="0"/>
        <v>&lt;li&gt;&lt;a href='#less_than_or_equal'&gt;&lt;= (Less Than or Equal)&lt;/a&gt;&lt;/li&gt;</v>
      </c>
    </row>
    <row r="17" spans="1:3" x14ac:dyDescent="0.2">
      <c r="A17" t="s">
        <v>217</v>
      </c>
      <c r="B17" t="s">
        <v>154</v>
      </c>
      <c r="C17" t="str">
        <f t="shared" si="0"/>
        <v>&lt;li&gt;&lt;a href='#greater_than_or_equal'&gt;&gt;= (Greater Than or Equal)&lt;/a&gt;&lt;/li&gt;</v>
      </c>
    </row>
    <row r="18" spans="1:3" x14ac:dyDescent="0.2">
      <c r="A18" t="s">
        <v>142</v>
      </c>
      <c r="B18" t="s">
        <v>216</v>
      </c>
      <c r="C18" t="str">
        <f t="shared" si="0"/>
        <v>&lt;li&gt;&lt;a href='#and_s'&gt;&amp;&amp; (AND)&lt;/a&gt;&lt;/li&gt;</v>
      </c>
    </row>
    <row r="19" spans="1:3" x14ac:dyDescent="0.2">
      <c r="A19" t="s">
        <v>89</v>
      </c>
      <c r="B19" t="s">
        <v>215</v>
      </c>
      <c r="C19" t="str">
        <f t="shared" si="0"/>
        <v>&lt;li&gt;&lt;a href='#or_s'&gt;|| (OR)&lt;/a&gt;&lt;/li&gt;</v>
      </c>
    </row>
    <row r="20" spans="1:3" x14ac:dyDescent="0.2">
      <c r="A20" t="s">
        <v>143</v>
      </c>
      <c r="B20" t="s">
        <v>157</v>
      </c>
      <c r="C20" t="str">
        <f t="shared" si="0"/>
        <v>&lt;li&gt;&lt;a href='#concatenate'&gt;&amp; (Concatenate)&lt;/a&gt;&lt;/li&gt;</v>
      </c>
    </row>
    <row r="21" spans="1:3" x14ac:dyDescent="0.2">
      <c r="A21" t="s">
        <v>585</v>
      </c>
      <c r="B21" t="str">
        <f t="shared" ref="B21" si="1">SUBSTITUTE(LOWER(A21), " ", "_")</f>
        <v>add_days</v>
      </c>
      <c r="C21" t="str">
        <f t="shared" si="0"/>
        <v>&lt;li&gt;&lt;a href='#add_days'&gt;ADD_DAYS&lt;/a&gt;&lt;/li&gt;</v>
      </c>
    </row>
    <row r="22" spans="1:3" x14ac:dyDescent="0.2">
      <c r="A22" t="s">
        <v>586</v>
      </c>
      <c r="B22" t="str">
        <f>SUBSTITUTE(LOWER(A22), " ", "_")</f>
        <v>add_months</v>
      </c>
      <c r="C22" t="str">
        <f>"&lt;li&gt;&lt;a href='#" &amp; B22 &amp; "'&gt;" &amp;A22 &amp; "&lt;/a&gt;&lt;/li&gt;"</f>
        <v>&lt;li&gt;&lt;a href='#add_months'&gt;ADD_MONTHS&lt;/a&gt;&lt;/li&gt;</v>
      </c>
    </row>
    <row r="23" spans="1:3" x14ac:dyDescent="0.2">
      <c r="A23" t="s">
        <v>529</v>
      </c>
      <c r="B23" t="str">
        <f>SUBSTITUTE(LOWER(A23), " ", "_")</f>
        <v>agg_avg</v>
      </c>
      <c r="C23" t="str">
        <f>"&lt;li&gt;&lt;a href='#" &amp; B23 &amp; "'&gt;" &amp;A23 &amp; "&lt;/a&gt;&lt;/li&gt;"</f>
        <v>&lt;li&gt;&lt;a href='#agg_avg'&gt;AGG_AVG&lt;/a&gt;&lt;/li&gt;</v>
      </c>
    </row>
    <row r="24" spans="1:3" ht="15" customHeight="1" x14ac:dyDescent="0.2">
      <c r="A24" t="s">
        <v>530</v>
      </c>
      <c r="B24" t="str">
        <f>SUBSTITUTE(LOWER(A24), " ", "_")</f>
        <v>agg_count</v>
      </c>
      <c r="C24" t="str">
        <f>"&lt;li&gt;&lt;a href='#" &amp; B24 &amp; "'&gt;" &amp;A24 &amp; "&lt;/a&gt;&lt;/li&gt;"</f>
        <v>&lt;li&gt;&lt;a href='#agg_count'&gt;AGG_COUNT&lt;/a&gt;&lt;/li&gt;</v>
      </c>
    </row>
    <row r="25" spans="1:3" ht="15" customHeight="1" x14ac:dyDescent="0.2">
      <c r="A25" t="s">
        <v>531</v>
      </c>
      <c r="B25" t="str">
        <f>SUBSTITUTE(LOWER(A25), " ", "_")</f>
        <v>agg_count_distinct</v>
      </c>
      <c r="C25" t="str">
        <f>"&lt;li&gt;&lt;a href='#" &amp; B25 &amp; "'&gt;" &amp;A25 &amp; "&lt;/a&gt;&lt;/li&gt;"</f>
        <v>&lt;li&gt;&lt;a href='#agg_count_distinct'&gt;AGG_COUNT_DISTINCT&lt;/a&gt;&lt;/li&gt;</v>
      </c>
    </row>
    <row r="26" spans="1:3" ht="15" customHeight="1" x14ac:dyDescent="0.2">
      <c r="A26" t="s">
        <v>532</v>
      </c>
      <c r="B26" t="str">
        <f>SUBSTITUTE(LOWER(A26), " ", "_")</f>
        <v>agg_max</v>
      </c>
      <c r="C26" t="str">
        <f>"&lt;li&gt;&lt;a href='#" &amp; B26 &amp; "'&gt;" &amp;A26 &amp; "&lt;/a&gt;&lt;/li&gt;"</f>
        <v>&lt;li&gt;&lt;a href='#agg_max'&gt;AGG_MAX&lt;/a&gt;&lt;/li&gt;</v>
      </c>
    </row>
    <row r="27" spans="1:3" ht="15" customHeight="1" x14ac:dyDescent="0.2">
      <c r="A27" t="s">
        <v>533</v>
      </c>
      <c r="B27" t="str">
        <f>SUBSTITUTE(LOWER(A27), " ", "_")</f>
        <v>agg_min</v>
      </c>
      <c r="C27" t="str">
        <f>"&lt;li&gt;&lt;a href='#" &amp; B27 &amp; "'&gt;" &amp;A27 &amp; "&lt;/a&gt;&lt;/li&gt;"</f>
        <v>&lt;li&gt;&lt;a href='#agg_min'&gt;AGG_MIN&lt;/a&gt;&lt;/li&gt;</v>
      </c>
    </row>
    <row r="28" spans="1:3" x14ac:dyDescent="0.2">
      <c r="A28" t="s">
        <v>534</v>
      </c>
      <c r="B28" t="str">
        <f>SUBSTITUTE(LOWER(A28), " ", "_")</f>
        <v>agg_sum</v>
      </c>
      <c r="C28" t="str">
        <f>"&lt;li&gt;&lt;a href='#" &amp; B28 &amp; "'&gt;" &amp;A28 &amp; "&lt;/a&gt;&lt;/li&gt;"</f>
        <v>&lt;li&gt;&lt;a href='#agg_sum'&gt;AGG_SUM&lt;/a&gt;&lt;/li&gt;</v>
      </c>
    </row>
    <row r="29" spans="1:3" x14ac:dyDescent="0.2">
      <c r="A29" t="s">
        <v>218</v>
      </c>
      <c r="B29" t="s">
        <v>155</v>
      </c>
      <c r="C29" t="str">
        <f>"&lt;li&gt;&lt;a href='#" &amp; B29 &amp; "'&gt;" &amp;A29 &amp; "&lt;/a&gt;&lt;/li&gt;"</f>
        <v>&lt;li&gt;&lt;a href='#and'&gt;AND&lt;/a&gt;&lt;/li&gt;</v>
      </c>
    </row>
    <row r="30" spans="1:3" x14ac:dyDescent="0.2">
      <c r="A30" t="s">
        <v>648</v>
      </c>
      <c r="B30" t="str">
        <f>SUBSTITUTE(LOWER(A30), " ", "_")</f>
        <v>base64_encode</v>
      </c>
      <c r="C30" t="str">
        <f>"&lt;li&gt;&lt;a href='#" &amp; B30 &amp; "'&gt;" &amp;A30 &amp; "&lt;/a&gt;&lt;/li&gt;"</f>
        <v>&lt;li&gt;&lt;a href='#base64_encode'&gt;BASE64_ENCODE&lt;/a&gt;&lt;/li&gt;</v>
      </c>
    </row>
    <row r="31" spans="1:3" x14ac:dyDescent="0.2">
      <c r="C31" t="str">
        <f>"&lt;/ul&gt;&lt;/div&gt;&lt;div style='flex:1'&gt;&lt;ul tyle='flex:1'&gt;"</f>
        <v>&lt;/ul&gt;&lt;/div&gt;&lt;div style='flex:1'&gt;&lt;ul tyle='flex:1'&gt;</v>
      </c>
    </row>
    <row r="32" spans="1:3" ht="15" customHeight="1" x14ac:dyDescent="0.2"/>
    <row r="33" spans="1:3" x14ac:dyDescent="0.2">
      <c r="A33" t="s">
        <v>649</v>
      </c>
      <c r="B33" t="str">
        <f t="shared" ref="B33:B47" si="2">SUBSTITUTE(LOWER(A33), " ", "_")</f>
        <v>base64_decode</v>
      </c>
      <c r="C33" t="str">
        <f t="shared" ref="C33:C47" si="3">"&lt;li&gt;&lt;a href='#" &amp; B33 &amp; "'&gt;" &amp;A33 &amp; "&lt;/a&gt;&lt;/li&gt;"</f>
        <v>&lt;li&gt;&lt;a href='#base64_decode'&gt;BASE64_DECODE&lt;/a&gt;&lt;/li&gt;</v>
      </c>
    </row>
    <row r="34" spans="1:3" x14ac:dyDescent="0.2">
      <c r="A34" t="s">
        <v>611</v>
      </c>
      <c r="B34" t="str">
        <f t="shared" si="2"/>
        <v>blank_value</v>
      </c>
      <c r="C34" t="str">
        <f t="shared" si="3"/>
        <v>&lt;li&gt;&lt;a href='#blank_value'&gt;BLANK_VALUE&lt;/a&gt;&lt;/li&gt;</v>
      </c>
    </row>
    <row r="35" spans="1:3" x14ac:dyDescent="0.2">
      <c r="A35" t="s">
        <v>119</v>
      </c>
      <c r="B35" t="str">
        <f t="shared" si="2"/>
        <v>contains</v>
      </c>
      <c r="C35" t="str">
        <f t="shared" si="3"/>
        <v>&lt;li&gt;&lt;a href='#contains'&gt;CONTAINS&lt;/a&gt;&lt;/li&gt;</v>
      </c>
    </row>
    <row r="36" spans="1:3" x14ac:dyDescent="0.2">
      <c r="A36" t="s">
        <v>921</v>
      </c>
      <c r="B36" t="str">
        <f t="shared" ref="B36" si="4">SUBSTITUTE(LOWER(A36), " ", "_")</f>
        <v>contains_ignore_case</v>
      </c>
      <c r="C36" t="str">
        <f t="shared" ref="C36" si="5">"&lt;li&gt;&lt;a href='#" &amp; B36 &amp; "'&gt;" &amp;A36 &amp; "&lt;/a&gt;&lt;/li&gt;"</f>
        <v>&lt;li&gt;&lt;a href='#contains_ignore_case'&gt;CONTAINS_IGNORE_CASE&lt;/a&gt;&lt;/li&gt;</v>
      </c>
    </row>
    <row r="37" spans="1:3" x14ac:dyDescent="0.2">
      <c r="A37" t="s">
        <v>102</v>
      </c>
      <c r="B37" t="str">
        <f t="shared" si="2"/>
        <v>date</v>
      </c>
      <c r="C37" t="str">
        <f t="shared" si="3"/>
        <v>&lt;li&gt;&lt;a href='#date'&gt;DATE&lt;/a&gt;&lt;/li&gt;</v>
      </c>
    </row>
    <row r="38" spans="1:3" x14ac:dyDescent="0.2">
      <c r="A38" t="s">
        <v>1019</v>
      </c>
      <c r="B38" t="str">
        <f t="shared" ref="B38" si="6">SUBSTITUTE(LOWER(A38), " ", "_")</f>
        <v>day</v>
      </c>
      <c r="C38" t="str">
        <f t="shared" ref="C38" si="7">"&lt;li&gt;&lt;a href='#" &amp; B38 &amp; "'&gt;" &amp;A38 &amp; "&lt;/a&gt;&lt;/li&gt;"</f>
        <v>&lt;li&gt;&lt;a href='#day'&gt;DAY&lt;/a&gt;&lt;/li&gt;</v>
      </c>
    </row>
    <row r="39" spans="1:3" x14ac:dyDescent="0.2">
      <c r="A39" t="s">
        <v>928</v>
      </c>
      <c r="B39" t="str">
        <f t="shared" si="2"/>
        <v>days_between</v>
      </c>
      <c r="C39" t="str">
        <f t="shared" si="3"/>
        <v>&lt;li&gt;&lt;a href='#days_between'&gt;DAYS_BETWEEN&lt;/a&gt;&lt;/li&gt;</v>
      </c>
    </row>
    <row r="40" spans="1:3" x14ac:dyDescent="0.2">
      <c r="A40" t="s">
        <v>655</v>
      </c>
      <c r="B40" t="str">
        <f t="shared" si="2"/>
        <v>ends_with</v>
      </c>
      <c r="C40" t="str">
        <f t="shared" si="3"/>
        <v>&lt;li&gt;&lt;a href='#ends_with'&gt;ENDS_WITH&lt;/a&gt;&lt;/li&gt;</v>
      </c>
    </row>
    <row r="41" spans="1:3" x14ac:dyDescent="0.2">
      <c r="A41" t="s">
        <v>1020</v>
      </c>
      <c r="B41" t="str">
        <f t="shared" ref="B41" si="8">SUBSTITUTE(LOWER(A41), " ", "_")</f>
        <v>ends_with_ignore_case</v>
      </c>
      <c r="C41" t="str">
        <f t="shared" ref="C41" si="9">"&lt;li&gt;&lt;a href='#" &amp; B41 &amp; "'&gt;" &amp;A41 &amp; "&lt;/a&gt;&lt;/li&gt;"</f>
        <v>&lt;li&gt;&lt;a href='#ends_with_ignore_case'&gt;ENDS_WITH_IGNORE_CASE&lt;/a&gt;&lt;/li&gt;</v>
      </c>
    </row>
    <row r="42" spans="1:3" x14ac:dyDescent="0.2">
      <c r="A42" t="s">
        <v>564</v>
      </c>
      <c r="B42" t="str">
        <f t="shared" si="2"/>
        <v>escape_html4</v>
      </c>
      <c r="C42" t="str">
        <f t="shared" si="3"/>
        <v>&lt;li&gt;&lt;a href='#escape_html4'&gt;ESCAPE_HTML4&lt;/a&gt;&lt;/li&gt;</v>
      </c>
    </row>
    <row r="43" spans="1:3" x14ac:dyDescent="0.2">
      <c r="A43" t="s">
        <v>566</v>
      </c>
      <c r="B43" t="str">
        <f t="shared" si="2"/>
        <v>escape_xml</v>
      </c>
      <c r="C43" t="str">
        <f t="shared" si="3"/>
        <v>&lt;li&gt;&lt;a href='#escape_xml'&gt;ESCAPE_XML&lt;/a&gt;&lt;/li&gt;</v>
      </c>
    </row>
    <row r="44" spans="1:3" x14ac:dyDescent="0.2">
      <c r="A44" t="s">
        <v>933</v>
      </c>
      <c r="B44" t="str">
        <f t="shared" ref="B44" si="10">SUBSTITUTE(LOWER(A44), " ", "_")</f>
        <v>has_permission</v>
      </c>
      <c r="C44" t="str">
        <f t="shared" ref="C44" si="11">"&lt;li&gt;&lt;a href='#" &amp; B44 &amp; "'&gt;" &amp;A44 &amp; "&lt;/a&gt;&lt;/li&gt;"</f>
        <v>&lt;li&gt;&lt;a href='#has_permission'&gt;HAS_PERMISSION&lt;/a&gt;&lt;/li&gt;</v>
      </c>
    </row>
    <row r="45" spans="1:3" x14ac:dyDescent="0.2">
      <c r="A45" t="s">
        <v>112</v>
      </c>
      <c r="B45" t="str">
        <f t="shared" si="2"/>
        <v>if</v>
      </c>
      <c r="C45" t="str">
        <f t="shared" si="3"/>
        <v>&lt;li&gt;&lt;a href='#if'&gt;IF&lt;/a&gt;&lt;/li&gt;</v>
      </c>
    </row>
    <row r="46" spans="1:3" x14ac:dyDescent="0.2">
      <c r="A46" t="s">
        <v>632</v>
      </c>
      <c r="B46" t="str">
        <f t="shared" si="2"/>
        <v>index_of</v>
      </c>
      <c r="C46" t="str">
        <f t="shared" si="3"/>
        <v>&lt;li&gt;&lt;a href='#index_of'&gt;INDEX_OF&lt;/a&gt;&lt;/li&gt;</v>
      </c>
    </row>
    <row r="47" spans="1:3" x14ac:dyDescent="0.2">
      <c r="A47" t="s">
        <v>633</v>
      </c>
      <c r="B47" t="str">
        <f t="shared" si="2"/>
        <v>index_of_ignore_case</v>
      </c>
      <c r="C47" t="str">
        <f t="shared" si="3"/>
        <v>&lt;li&gt;&lt;a href='#index_of_ignore_case'&gt;INDEX_OF_IGNORE_CASE&lt;/a&gt;&lt;/li&gt;</v>
      </c>
    </row>
    <row r="48" spans="1:3" x14ac:dyDescent="0.2">
      <c r="A48" t="s">
        <v>621</v>
      </c>
      <c r="B48" t="str">
        <f>SUBSTITUTE(LOWER(A48), " ", "_")</f>
        <v>is_blank</v>
      </c>
      <c r="C48" t="str">
        <f>"&lt;li&gt;&lt;a href='#" &amp; B48 &amp; "'&gt;" &amp;A48 &amp; "&lt;/a&gt;&lt;/li&gt;"</f>
        <v>&lt;li&gt;&lt;a href='#is_blank'&gt;IS_BLANK&lt;/a&gt;&lt;/li&gt;</v>
      </c>
    </row>
    <row r="49" spans="1:3" x14ac:dyDescent="0.2">
      <c r="A49" t="s">
        <v>624</v>
      </c>
      <c r="B49" t="str">
        <f>SUBSTITUTE(LOWER(A49), " ", "_")</f>
        <v>is_first_in_batch</v>
      </c>
      <c r="C49" t="str">
        <f>"&lt;li&gt;&lt;a href='#" &amp; B49 &amp; "'&gt;" &amp;A49 &amp; "&lt;/a&gt;&lt;/li&gt;"</f>
        <v>&lt;li&gt;&lt;a href='#is_first_in_batch'&gt;IS_FIRST_IN_BATCH&lt;/a&gt;&lt;/li&gt;</v>
      </c>
    </row>
    <row r="50" spans="1:3" x14ac:dyDescent="0.2">
      <c r="A50" s="20" t="s">
        <v>619</v>
      </c>
      <c r="B50" t="str">
        <f>SUBSTITUTE(LOWER(A50), " ", "_")</f>
        <v>is_number</v>
      </c>
      <c r="C50" t="str">
        <f>"&lt;li&gt;&lt;a href='#" &amp; B50 &amp; "'&gt;" &amp;A50 &amp; "&lt;/a&gt;&lt;/li&gt;"</f>
        <v>&lt;li&gt;&lt;a href='#is_number'&gt;IS_NUMBER&lt;/a&gt;&lt;/li&gt;</v>
      </c>
    </row>
    <row r="51" spans="1:3" x14ac:dyDescent="0.2">
      <c r="A51" s="20" t="s">
        <v>627</v>
      </c>
      <c r="B51" t="str">
        <f>SUBSTITUTE(LOWER(A51), " ", "_")</f>
        <v>last_index_of</v>
      </c>
      <c r="C51" t="str">
        <f>"&lt;li&gt;&lt;a href='#" &amp; B51 &amp; "'&gt;" &amp;A51 &amp; "&lt;/a&gt;&lt;/li&gt;"</f>
        <v>&lt;li&gt;&lt;a href='#last_index_of'&gt;LAST_INDEX_OF&lt;/a&gt;&lt;/li&gt;</v>
      </c>
    </row>
    <row r="52" spans="1:3" x14ac:dyDescent="0.2">
      <c r="A52" s="20" t="s">
        <v>628</v>
      </c>
      <c r="B52" t="str">
        <f>SUBSTITUTE(LOWER(A52), " ", "_")</f>
        <v>last_index_of_ignore_case</v>
      </c>
      <c r="C52" t="str">
        <f>"&lt;li&gt;&lt;a href='#" &amp; B52 &amp; "'&gt;" &amp;A52 &amp; "&lt;/a&gt;&lt;/li&gt;"</f>
        <v>&lt;li&gt;&lt;a href='#last_index_of_ignore_case'&gt;LAST_INDEX_OF_IGNORE_CASE&lt;/a&gt;&lt;/li&gt;</v>
      </c>
    </row>
    <row r="53" spans="1:3" x14ac:dyDescent="0.2">
      <c r="A53" t="s">
        <v>121</v>
      </c>
      <c r="B53" t="str">
        <f>SUBSTITUTE(LOWER(A53), " ", "_")</f>
        <v>left</v>
      </c>
      <c r="C53" t="str">
        <f>"&lt;li&gt;&lt;a href='#" &amp; B53 &amp; "'&gt;" &amp;A53 &amp; "&lt;/a&gt;&lt;/li&gt;"</f>
        <v>&lt;li&gt;&lt;a href='#left'&gt;LEFT&lt;/a&gt;&lt;/li&gt;</v>
      </c>
    </row>
    <row r="54" spans="1:3" x14ac:dyDescent="0.2">
      <c r="A54" t="s">
        <v>123</v>
      </c>
      <c r="B54" t="str">
        <f>SUBSTITUTE(LOWER(A54), " ", "_")</f>
        <v>len</v>
      </c>
      <c r="C54" t="str">
        <f>"&lt;li&gt;&lt;a href='#" &amp; B54 &amp; "'&gt;" &amp;A54 &amp; "&lt;/a&gt;&lt;/li&gt;"</f>
        <v>&lt;li&gt;&lt;a href='#len'&gt;LEN&lt;/a&gt;&lt;/li&gt;</v>
      </c>
    </row>
    <row r="55" spans="1:3" x14ac:dyDescent="0.2">
      <c r="A55" t="s">
        <v>946</v>
      </c>
      <c r="B55" t="str">
        <f>SUBSTITUTE(LOWER(A55), " ", "_")</f>
        <v>map_value_contains</v>
      </c>
      <c r="C55" t="str">
        <f>"&lt;li&gt;&lt;a href='#" &amp; B55 &amp; "'&gt;" &amp;A55 &amp; "&lt;/a&gt;&lt;/li&gt;"</f>
        <v>&lt;li&gt;&lt;a href='#map_value_contains'&gt;MAP_VALUE_CONTAINS&lt;/a&gt;&lt;/li&gt;</v>
      </c>
    </row>
    <row r="56" spans="1:3" x14ac:dyDescent="0.2">
      <c r="A56" t="s">
        <v>950</v>
      </c>
      <c r="B56" t="str">
        <f>SUBSTITUTE(LOWER(A56), " ", "_")</f>
        <v>map_value_contains_ignore_case</v>
      </c>
      <c r="C56" t="str">
        <f>"&lt;li&gt;&lt;a href='#" &amp; B56 &amp; "'&gt;" &amp;A56 &amp; "&lt;/a&gt;&lt;/li&gt;"</f>
        <v>&lt;li&gt;&lt;a href='#map_value_contains_ignore_case'&gt;MAP_VALUE_CONTAINS_IGNORE_CASE&lt;/a&gt;&lt;/li&gt;</v>
      </c>
    </row>
    <row r="57" spans="1:3" x14ac:dyDescent="0.2">
      <c r="C57" t="str">
        <f>"&lt;/ul&gt;&lt;/div&gt;&lt;div style='flex:1'&gt;&lt;ul tyle='flex:1'&gt;"</f>
        <v>&lt;/ul&gt;&lt;/div&gt;&lt;div style='flex:1'&gt;&lt;ul tyle='flex:1'&gt;</v>
      </c>
    </row>
    <row r="59" spans="1:3" x14ac:dyDescent="0.2">
      <c r="A59" t="s">
        <v>953</v>
      </c>
      <c r="B59" t="str">
        <f>SUBSTITUTE(LOWER(A59), " ", "_")</f>
        <v>map_value_equals</v>
      </c>
      <c r="C59" t="str">
        <f>"&lt;li&gt;&lt;a href='#" &amp; B59 &amp; "'&gt;" &amp;A59 &amp; "&lt;/a&gt;&lt;/li&gt;"</f>
        <v>&lt;li&gt;&lt;a href='#map_value_equals'&gt;MAP_VALUE_EQUALS&lt;/a&gt;&lt;/li&gt;</v>
      </c>
    </row>
    <row r="60" spans="1:3" x14ac:dyDescent="0.2">
      <c r="A60" t="s">
        <v>957</v>
      </c>
      <c r="B60" t="str">
        <f>SUBSTITUTE(LOWER(A60), " ", "_")</f>
        <v>map_value_starts_with</v>
      </c>
      <c r="C60" t="str">
        <f>"&lt;li&gt;&lt;a href='#" &amp; B60 &amp; "'&gt;" &amp;A60 &amp; "&lt;/a&gt;&lt;/li&gt;"</f>
        <v>&lt;li&gt;&lt;a href='#map_value_starts_with'&gt;MAP_VALUE_STARTS_WITH&lt;/a&gt;&lt;/li&gt;</v>
      </c>
    </row>
    <row r="61" spans="1:3" x14ac:dyDescent="0.2">
      <c r="A61" t="s">
        <v>959</v>
      </c>
      <c r="B61" t="str">
        <f>SUBSTITUTE(LOWER(A61), " ", "_")</f>
        <v>map_value_starts_with_ignore_case</v>
      </c>
      <c r="C61" t="str">
        <f>"&lt;li&gt;&lt;a href='#" &amp; B61 &amp; "'&gt;" &amp;A61 &amp; "&lt;/a&gt;&lt;/li&gt;"</f>
        <v>&lt;li&gt;&lt;a href='#map_value_starts_with_ignore_case'&gt;MAP_VALUE_STARTS_WITH_IGNORE_CASE&lt;/a&gt;&lt;/li&gt;</v>
      </c>
    </row>
    <row r="62" spans="1:3" x14ac:dyDescent="0.2">
      <c r="A62" t="s">
        <v>412</v>
      </c>
      <c r="B62" t="str">
        <f t="shared" ref="B62:B74" si="12">SUBSTITUTE(LOWER(A62), " ", "_")</f>
        <v>max</v>
      </c>
      <c r="C62" t="str">
        <f t="shared" ref="C62:C74" si="13">"&lt;li&gt;&lt;a href='#" &amp; B62 &amp; "'&gt;" &amp;A62 &amp; "&lt;/a&gt;&lt;/li&gt;"</f>
        <v>&lt;li&gt;&lt;a href='#max'&gt;MAX&lt;/a&gt;&lt;/li&gt;</v>
      </c>
    </row>
    <row r="63" spans="1:3" x14ac:dyDescent="0.2">
      <c r="A63" t="s">
        <v>415</v>
      </c>
      <c r="B63" t="str">
        <f t="shared" si="12"/>
        <v>min</v>
      </c>
      <c r="C63" t="str">
        <f t="shared" si="13"/>
        <v>&lt;li&gt;&lt;a href='#min'&gt;MIN&lt;/a&gt;&lt;/li&gt;</v>
      </c>
    </row>
    <row r="64" spans="1:3" x14ac:dyDescent="0.2">
      <c r="A64" t="s">
        <v>966</v>
      </c>
      <c r="B64" t="str">
        <f t="shared" ref="B64" si="14">SUBSTITUTE(LOWER(A64), " ", "_")</f>
        <v>month</v>
      </c>
      <c r="C64" t="str">
        <f t="shared" ref="C64" si="15">"&lt;li&gt;&lt;a href='#" &amp; B64 &amp; "'&gt;" &amp;A64 &amp; "&lt;/a&gt;&lt;/li&gt;"</f>
        <v>&lt;li&gt;&lt;a href='#month'&gt;MONTH&lt;/a&gt;&lt;/li&gt;</v>
      </c>
    </row>
    <row r="65" spans="1:3" x14ac:dyDescent="0.2">
      <c r="A65" t="s">
        <v>116</v>
      </c>
      <c r="B65" t="str">
        <f t="shared" si="12"/>
        <v>not</v>
      </c>
      <c r="C65" t="str">
        <f t="shared" si="13"/>
        <v>&lt;li&gt;&lt;a href='#not'&gt;NOT&lt;/a&gt;&lt;/li&gt;</v>
      </c>
    </row>
    <row r="66" spans="1:3" x14ac:dyDescent="0.2">
      <c r="A66" t="s">
        <v>106</v>
      </c>
      <c r="B66" t="str">
        <f t="shared" si="12"/>
        <v>now</v>
      </c>
      <c r="C66" t="str">
        <f t="shared" si="13"/>
        <v>&lt;li&gt;&lt;a href='#now'&gt;NOW&lt;/a&gt;&lt;/li&gt;</v>
      </c>
    </row>
    <row r="67" spans="1:3" x14ac:dyDescent="0.2">
      <c r="A67" t="s">
        <v>196</v>
      </c>
      <c r="B67" t="str">
        <f t="shared" si="12"/>
        <v>or</v>
      </c>
      <c r="C67" t="str">
        <f t="shared" si="13"/>
        <v>&lt;li&gt;&lt;a href='#or'&gt;OR&lt;/a&gt;&lt;/li&gt;</v>
      </c>
    </row>
    <row r="68" spans="1:3" x14ac:dyDescent="0.2">
      <c r="A68" t="s">
        <v>409</v>
      </c>
      <c r="B68" t="str">
        <f t="shared" ref="B68" si="16">SUBSTITUTE(LOWER(A68), " ", "_")</f>
        <v>randomize</v>
      </c>
      <c r="C68" t="str">
        <f t="shared" ref="C68" si="17">"&lt;li&gt;&lt;a href='#" &amp; B68 &amp; "'&gt;" &amp;A68 &amp; "&lt;/a&gt;&lt;/li&gt;"</f>
        <v>&lt;li&gt;&lt;a href='#randomize'&gt;RANDOMIZE&lt;/a&gt;&lt;/li&gt;</v>
      </c>
    </row>
    <row r="69" spans="1:3" x14ac:dyDescent="0.2">
      <c r="A69" t="s">
        <v>1026</v>
      </c>
      <c r="B69" t="str">
        <f t="shared" si="12"/>
        <v>random_item</v>
      </c>
      <c r="C69" t="str">
        <f t="shared" si="13"/>
        <v>&lt;li&gt;&lt;a href='#random_item'&gt;RANDOM_ITEM&lt;/a&gt;&lt;/li&gt;</v>
      </c>
    </row>
    <row r="70" spans="1:3" x14ac:dyDescent="0.2">
      <c r="A70" t="s">
        <v>645</v>
      </c>
      <c r="B70" t="str">
        <f>SUBSTITUTE(LOWER(A70), " ", "_")</f>
        <v>replace</v>
      </c>
      <c r="C70" t="str">
        <f>"&lt;li&gt;&lt;a href='#" &amp; B70 &amp; "'&gt;" &amp;A70 &amp; "&lt;/a&gt;&lt;/li&gt;"</f>
        <v>&lt;li&gt;&lt;a href='#replace'&gt;REPLACE&lt;/a&gt;&lt;/li&gt;</v>
      </c>
    </row>
    <row r="71" spans="1:3" x14ac:dyDescent="0.2">
      <c r="A71" s="20" t="s">
        <v>125</v>
      </c>
      <c r="B71" t="str">
        <f t="shared" si="12"/>
        <v>right</v>
      </c>
      <c r="C71" t="str">
        <f t="shared" si="13"/>
        <v>&lt;li&gt;&lt;a href='#right'&gt;RIGHT&lt;/a&gt;&lt;/li&gt;</v>
      </c>
    </row>
    <row r="72" spans="1:3" x14ac:dyDescent="0.2">
      <c r="A72" t="s">
        <v>144</v>
      </c>
      <c r="B72" t="str">
        <f t="shared" si="12"/>
        <v>round</v>
      </c>
      <c r="C72" t="str">
        <f t="shared" si="13"/>
        <v>&lt;li&gt;&lt;a href='#round'&gt;ROUND&lt;/a&gt;&lt;/li&gt;</v>
      </c>
    </row>
    <row r="73" spans="1:3" x14ac:dyDescent="0.2">
      <c r="A73" t="s">
        <v>132</v>
      </c>
      <c r="B73" t="str">
        <f t="shared" ref="B73" si="18">SUBSTITUTE(LOWER(A73), " ", "_")</f>
        <v>scramble</v>
      </c>
      <c r="C73" t="str">
        <f t="shared" ref="C73" si="19">"&lt;li&gt;&lt;a href='#" &amp; B73 &amp; "'&gt;" &amp;A73 &amp; "&lt;/a&gt;&lt;/li&gt;"</f>
        <v>&lt;li&gt;&lt;a href='#scramble'&gt;SCRAMBLE&lt;/a&gt;&lt;/li&gt;</v>
      </c>
    </row>
    <row r="74" spans="1:3" x14ac:dyDescent="0.2">
      <c r="A74" t="s">
        <v>1027</v>
      </c>
      <c r="B74" t="str">
        <f t="shared" si="12"/>
        <v>skip_assignment</v>
      </c>
      <c r="C74" t="str">
        <f t="shared" si="13"/>
        <v>&lt;li&gt;&lt;a href='#skip_assignment'&gt;SKIP_ASSIGNMENT&lt;/a&gt;&lt;/li&gt;</v>
      </c>
    </row>
    <row r="75" spans="1:3" x14ac:dyDescent="0.2">
      <c r="A75" t="s">
        <v>646</v>
      </c>
      <c r="B75" t="str">
        <f>SUBSTITUTE(LOWER(A75), " ", "_")</f>
        <v>starts_with</v>
      </c>
      <c r="C75" t="str">
        <f>"&lt;li&gt;&lt;a href='#" &amp; B75 &amp; "'&gt;" &amp;A75 &amp; "&lt;/a&gt;&lt;/li&gt;"</f>
        <v>&lt;li&gt;&lt;a href='#starts_with'&gt;STARTS_WITH&lt;/a&gt;&lt;/li&gt;</v>
      </c>
    </row>
    <row r="76" spans="1:3" x14ac:dyDescent="0.2">
      <c r="A76" t="s">
        <v>975</v>
      </c>
      <c r="B76" t="str">
        <f>SUBSTITUTE(LOWER(A76), " ", "_")</f>
        <v>starts_with_ignore_case</v>
      </c>
      <c r="C76" t="str">
        <f>"&lt;li&gt;&lt;a href='#" &amp; B76 &amp; "'&gt;" &amp;A76 &amp; "&lt;/a&gt;&lt;/li&gt;"</f>
        <v>&lt;li&gt;&lt;a href='#starts_with_ignore_case'&gt;STARTS_WITH_IGNORE_CASE&lt;/a&gt;&lt;/li&gt;</v>
      </c>
    </row>
    <row r="77" spans="1:3" x14ac:dyDescent="0.2">
      <c r="A77" t="s">
        <v>657</v>
      </c>
      <c r="B77" t="str">
        <f>SUBSTITUTE(LOWER(A77), " ", "_")</f>
        <v>substring</v>
      </c>
      <c r="C77" t="str">
        <f>"&lt;li&gt;&lt;a href='#" &amp; B77 &amp; "'&gt;" &amp;A77 &amp; "&lt;/a&gt;&lt;/li&gt;"</f>
        <v>&lt;li&gt;&lt;a href='#substring'&gt;SUBSTRING&lt;/a&gt;&lt;/li&gt;</v>
      </c>
    </row>
    <row r="78" spans="1:3" x14ac:dyDescent="0.2">
      <c r="A78" t="s">
        <v>657</v>
      </c>
      <c r="B78" t="str">
        <f>SUBSTITUTE(LOWER(A78), " ", "_")</f>
        <v>substring</v>
      </c>
      <c r="C78" t="str">
        <f>"&lt;li&gt;&lt;a href='#" &amp; B78 &amp; "'&gt;" &amp;A78 &amp; "&lt;/a&gt;&lt;/li&gt;"</f>
        <v>&lt;li&gt;&lt;a href='#substring'&gt;SUBSTRING&lt;/a&gt;&lt;/li&gt;</v>
      </c>
    </row>
    <row r="79" spans="1:3" x14ac:dyDescent="0.2">
      <c r="A79" t="s">
        <v>658</v>
      </c>
      <c r="B79" t="str">
        <f>SUBSTITUTE(LOWER(A79), " ", "_")</f>
        <v>substring_after</v>
      </c>
      <c r="C79" t="str">
        <f>"&lt;li&gt;&lt;a href='#" &amp; B79 &amp; "'&gt;" &amp;A79 &amp; "&lt;/a&gt;&lt;/li&gt;"</f>
        <v>&lt;li&gt;&lt;a href='#substring_after'&gt;SUBSTRING_AFTER&lt;/a&gt;&lt;/li&gt;</v>
      </c>
    </row>
    <row r="80" spans="1:3" x14ac:dyDescent="0.2">
      <c r="A80" t="s">
        <v>659</v>
      </c>
      <c r="B80" t="str">
        <f>SUBSTITUTE(LOWER(A80), " ", "_")</f>
        <v>substring_after_last</v>
      </c>
      <c r="C80" t="str">
        <f>"&lt;li&gt;&lt;a href='#" &amp; B80 &amp; "'&gt;" &amp;A80 &amp; "&lt;/a&gt;&lt;/li&gt;"</f>
        <v>&lt;li&gt;&lt;a href='#substring_after_last'&gt;SUBSTRING_AFTER_LAST&lt;/a&gt;&lt;/li&gt;</v>
      </c>
    </row>
    <row r="81" spans="1:3" x14ac:dyDescent="0.2">
      <c r="A81" t="s">
        <v>660</v>
      </c>
      <c r="B81" t="str">
        <f>SUBSTITUTE(LOWER(A81), " ", "_")</f>
        <v>substring_before</v>
      </c>
      <c r="C81" t="str">
        <f>"&lt;li&gt;&lt;a href='#" &amp; B81 &amp; "'&gt;" &amp;A81 &amp; "&lt;/a&gt;&lt;/li&gt;"</f>
        <v>&lt;li&gt;&lt;a href='#substring_before'&gt;SUBSTRING_BEFORE&lt;/a&gt;&lt;/li&gt;</v>
      </c>
    </row>
    <row r="82" spans="1:3" x14ac:dyDescent="0.2">
      <c r="A82" t="s">
        <v>661</v>
      </c>
      <c r="B82" t="str">
        <f>SUBSTITUTE(LOWER(A82), " ", "_")</f>
        <v>substring_before_last</v>
      </c>
      <c r="C82" t="str">
        <f>"&lt;li&gt;&lt;a href='#" &amp; B82 &amp; "'&gt;" &amp;A82 &amp; "&lt;/a&gt;&lt;/li&gt;"</f>
        <v>&lt;li&gt;&lt;a href='#substring_before_last'&gt;SUBSTRING_BEFORE_LAST&lt;/a&gt;&lt;/li&gt;</v>
      </c>
    </row>
    <row r="83" spans="1:3" x14ac:dyDescent="0.2">
      <c r="C83" t="str">
        <f>"&lt;/ul&gt;&lt;/div&gt;&lt;div style='flex:1'&gt;&lt;ul tyle='flex:1'&gt;"</f>
        <v>&lt;/ul&gt;&lt;/div&gt;&lt;div style='flex:1'&gt;&lt;ul tyle='flex:1'&gt;</v>
      </c>
    </row>
    <row r="85" spans="1:3" x14ac:dyDescent="0.2">
      <c r="A85" t="s">
        <v>662</v>
      </c>
      <c r="B85" t="str">
        <f t="shared" ref="B85:B107" si="20">SUBSTITUTE(LOWER(A85), " ", "_")</f>
        <v>substring_between</v>
      </c>
      <c r="C85" t="str">
        <f t="shared" ref="C85:C107" si="21">"&lt;li&gt;&lt;a href='#" &amp; B85 &amp; "'&gt;" &amp;A85 &amp; "&lt;/a&gt;&lt;/li&gt;"</f>
        <v>&lt;li&gt;&lt;a href='#substring_between'&gt;SUBSTRING_BETWEEN&lt;/a&gt;&lt;/li&gt;</v>
      </c>
    </row>
    <row r="86" spans="1:3" x14ac:dyDescent="0.2">
      <c r="A86" t="s">
        <v>108</v>
      </c>
      <c r="B86" t="str">
        <f t="shared" si="20"/>
        <v>today</v>
      </c>
      <c r="C86" t="str">
        <f t="shared" si="21"/>
        <v>&lt;li&gt;&lt;a href='#today'&gt;TODAY&lt;/a&gt;&lt;/li&gt;</v>
      </c>
    </row>
    <row r="87" spans="1:3" x14ac:dyDescent="0.2">
      <c r="A87" t="s">
        <v>597</v>
      </c>
      <c r="B87" t="str">
        <f t="shared" si="20"/>
        <v>to_blob</v>
      </c>
      <c r="C87" t="str">
        <f t="shared" si="21"/>
        <v>&lt;li&gt;&lt;a href='#to_blob'&gt;TO_BLOB&lt;/a&gt;&lt;/li&gt;</v>
      </c>
    </row>
    <row r="88" spans="1:3" x14ac:dyDescent="0.2">
      <c r="A88" t="s">
        <v>598</v>
      </c>
      <c r="B88" t="str">
        <f t="shared" si="20"/>
        <v>to_boolean</v>
      </c>
      <c r="C88" t="str">
        <f t="shared" si="21"/>
        <v>&lt;li&gt;&lt;a href='#to_boolean'&gt;TO_BOOLEAN&lt;/a&gt;&lt;/li&gt;</v>
      </c>
    </row>
    <row r="89" spans="1:3" x14ac:dyDescent="0.2">
      <c r="A89" t="s">
        <v>603</v>
      </c>
      <c r="B89" t="str">
        <f t="shared" si="20"/>
        <v>to_date</v>
      </c>
      <c r="C89" t="str">
        <f t="shared" si="21"/>
        <v>&lt;li&gt;&lt;a href='#to_date'&gt;TO_DATE&lt;/a&gt;&lt;/li&gt;</v>
      </c>
    </row>
    <row r="90" spans="1:3" x14ac:dyDescent="0.2">
      <c r="A90" t="s">
        <v>607</v>
      </c>
      <c r="B90" t="str">
        <f t="shared" si="20"/>
        <v>to_datetime</v>
      </c>
      <c r="C90" t="str">
        <f t="shared" si="21"/>
        <v>&lt;li&gt;&lt;a href='#to_datetime'&gt;TO_DATETIME&lt;/a&gt;&lt;/li&gt;</v>
      </c>
    </row>
    <row r="91" spans="1:3" x14ac:dyDescent="0.2">
      <c r="A91" t="s">
        <v>676</v>
      </c>
      <c r="B91" t="str">
        <f t="shared" si="20"/>
        <v>to_decimal</v>
      </c>
      <c r="C91" t="str">
        <f t="shared" si="21"/>
        <v>&lt;li&gt;&lt;a href='#to_decimal'&gt;TO_DECIMAL&lt;/a&gt;&lt;/li&gt;</v>
      </c>
    </row>
    <row r="92" spans="1:3" x14ac:dyDescent="0.2">
      <c r="A92" t="s">
        <v>614</v>
      </c>
      <c r="B92" t="str">
        <f t="shared" si="20"/>
        <v>to_integer</v>
      </c>
      <c r="C92" t="str">
        <f t="shared" si="21"/>
        <v>&lt;li&gt;&lt;a href='#to_integer'&gt;TO_INTEGER&lt;/a&gt;&lt;/li&gt;</v>
      </c>
    </row>
    <row r="93" spans="1:3" x14ac:dyDescent="0.2">
      <c r="A93" t="s">
        <v>629</v>
      </c>
      <c r="B93" t="str">
        <f t="shared" si="20"/>
        <v>to_lower_case</v>
      </c>
      <c r="C93" t="str">
        <f t="shared" si="21"/>
        <v>&lt;li&gt;&lt;a href='#to_lower_case'&gt;TO_LOWER_CASE&lt;/a&gt;&lt;/li&gt;</v>
      </c>
    </row>
    <row r="94" spans="1:3" x14ac:dyDescent="0.2">
      <c r="A94" t="s">
        <v>594</v>
      </c>
      <c r="B94" t="str">
        <f t="shared" ref="B94" si="22">SUBSTITUTE(LOWER(A94), " ", "_")</f>
        <v>to_string</v>
      </c>
      <c r="C94" t="str">
        <f t="shared" ref="C94" si="23">"&lt;li&gt;&lt;a href='#" &amp; B94 &amp; "'&gt;" &amp;A94 &amp; "&lt;/a&gt;&lt;/li&gt;"</f>
        <v>&lt;li&gt;&lt;a href='#to_string'&gt;TO_STRING&lt;/a&gt;&lt;/li&gt;</v>
      </c>
    </row>
    <row r="95" spans="1:3" x14ac:dyDescent="0.2">
      <c r="A95" t="s">
        <v>979</v>
      </c>
      <c r="B95" t="str">
        <f t="shared" si="20"/>
        <v>to_time</v>
      </c>
      <c r="C95" t="str">
        <f t="shared" si="21"/>
        <v>&lt;li&gt;&lt;a href='#to_time'&gt;TO_TIME&lt;/a&gt;&lt;/li&gt;</v>
      </c>
    </row>
    <row r="96" spans="1:3" x14ac:dyDescent="0.2">
      <c r="A96" t="s">
        <v>631</v>
      </c>
      <c r="B96" t="str">
        <f t="shared" si="20"/>
        <v>to_upper_case</v>
      </c>
      <c r="C96" t="str">
        <f t="shared" si="21"/>
        <v>&lt;li&gt;&lt;a href='#to_upper_case'&gt;TO_UPPER_CASE&lt;/a&gt;&lt;/li&gt;</v>
      </c>
    </row>
    <row r="97" spans="1:3" x14ac:dyDescent="0.2">
      <c r="A97" t="s">
        <v>1031</v>
      </c>
      <c r="B97" t="str">
        <f t="shared" ref="B97" si="24">SUBSTITUTE(LOWER(A97), " ", "_")</f>
        <v>trigger_flipper</v>
      </c>
      <c r="C97" t="str">
        <f t="shared" ref="C97" si="25">"&lt;li&gt;&lt;a href='#" &amp; B97 &amp; "'&gt;" &amp;A97 &amp; "&lt;/a&gt;&lt;/li&gt;"</f>
        <v>&lt;li&gt;&lt;a href='#trigger_flipper'&gt;TRIGGER_FLIPPER&lt;/a&gt;&lt;/li&gt;</v>
      </c>
    </row>
    <row r="98" spans="1:3" x14ac:dyDescent="0.2">
      <c r="A98" t="s">
        <v>997</v>
      </c>
      <c r="B98" t="str">
        <f t="shared" si="20"/>
        <v>trigger_is_changed</v>
      </c>
      <c r="C98" t="str">
        <f t="shared" si="21"/>
        <v>&lt;li&gt;&lt;a href='#trigger_is_changed'&gt;TRIGGER_IS_CHANGED&lt;/a&gt;&lt;/li&gt;</v>
      </c>
    </row>
    <row r="99" spans="1:3" x14ac:dyDescent="0.2">
      <c r="A99" t="s">
        <v>999</v>
      </c>
      <c r="B99" t="str">
        <f t="shared" ref="B99:B100" si="26">SUBSTITUTE(LOWER(A99), " ", "_")</f>
        <v>trigger_is_changed_from</v>
      </c>
      <c r="C99" t="str">
        <f t="shared" ref="C99:C100" si="27">"&lt;li&gt;&lt;a href='#" &amp; B99 &amp; "'&gt;" &amp;A99 &amp; "&lt;/a&gt;&lt;/li&gt;"</f>
        <v>&lt;li&gt;&lt;a href='#trigger_is_changed_from'&gt;TRIGGER_IS_CHANGED_FROM&lt;/a&gt;&lt;/li&gt;</v>
      </c>
    </row>
    <row r="100" spans="1:3" x14ac:dyDescent="0.2">
      <c r="A100" t="s">
        <v>1005</v>
      </c>
      <c r="B100" t="str">
        <f t="shared" si="26"/>
        <v>trigger_is_changed_to</v>
      </c>
      <c r="C100" t="str">
        <f t="shared" si="27"/>
        <v>&lt;li&gt;&lt;a href='#trigger_is_changed_to'&gt;TRIGGER_IS_CHANGED_TO&lt;/a&gt;&lt;/li&gt;</v>
      </c>
    </row>
    <row r="101" spans="1:3" x14ac:dyDescent="0.2">
      <c r="A101" t="s">
        <v>1011</v>
      </c>
      <c r="B101" t="str">
        <f t="shared" ref="B101" si="28">SUBSTITUTE(LOWER(A101), " ", "_")</f>
        <v>trigger_is_flipped</v>
      </c>
      <c r="C101" t="str">
        <f t="shared" ref="C101" si="29">"&lt;li&gt;&lt;a href='#" &amp; B101 &amp; "'&gt;" &amp;A101 &amp; "&lt;/a&gt;&lt;/li&gt;"</f>
        <v>&lt;li&gt;&lt;a href='#trigger_is_flipped'&gt;TRIGGER_IS_FLIPPED&lt;/a&gt;&lt;/li&gt;</v>
      </c>
    </row>
    <row r="102" spans="1:3" x14ac:dyDescent="0.2">
      <c r="A102" t="s">
        <v>1008</v>
      </c>
      <c r="B102" t="str">
        <f t="shared" si="20"/>
        <v>trigger_old_value</v>
      </c>
      <c r="C102" t="str">
        <f t="shared" si="21"/>
        <v>&lt;li&gt;&lt;a href='#trigger_old_value'&gt;TRIGGER_OLD_VALUE&lt;/a&gt;&lt;/li&gt;</v>
      </c>
    </row>
    <row r="103" spans="1:3" x14ac:dyDescent="0.2">
      <c r="A103" t="s">
        <v>129</v>
      </c>
      <c r="B103" t="str">
        <f t="shared" ref="B103" si="30">SUBSTITUTE(LOWER(A103), " ", "_")</f>
        <v>trim</v>
      </c>
      <c r="C103" t="str">
        <f t="shared" ref="C103" si="31">"&lt;li&gt;&lt;a href='#" &amp; B103 &amp; "'&gt;" &amp;A103 &amp; "&lt;/a&gt;&lt;/li&gt;"</f>
        <v>&lt;li&gt;&lt;a href='#trim'&gt;TRIM&lt;/a&gt;&lt;/li&gt;</v>
      </c>
    </row>
    <row r="104" spans="1:3" x14ac:dyDescent="0.2">
      <c r="A104" t="s">
        <v>985</v>
      </c>
      <c r="B104" t="str">
        <f t="shared" si="20"/>
        <v>value_in</v>
      </c>
      <c r="C104" t="str">
        <f t="shared" si="21"/>
        <v>&lt;li&gt;&lt;a href='#value_in'&gt;VALUE_IN&lt;/a&gt;&lt;/li&gt;</v>
      </c>
    </row>
    <row r="105" spans="1:3" x14ac:dyDescent="0.2">
      <c r="A105" t="s">
        <v>135</v>
      </c>
      <c r="B105" t="str">
        <f t="shared" si="20"/>
        <v>vlookup</v>
      </c>
      <c r="C105" t="str">
        <f t="shared" si="21"/>
        <v>&lt;li&gt;&lt;a href='#vlookup'&gt;VLOOKUP&lt;/a&gt;&lt;/li&gt;</v>
      </c>
    </row>
    <row r="106" spans="1:3" x14ac:dyDescent="0.2">
      <c r="A106" t="s">
        <v>994</v>
      </c>
      <c r="B106" t="str">
        <f t="shared" ref="B106" si="32">SUBSTITUTE(LOWER(A106), " ", "_")</f>
        <v>year</v>
      </c>
      <c r="C106" t="str">
        <f t="shared" ref="C106" si="33">"&lt;li&gt;&lt;a href='#" &amp; B106 &amp; "'&gt;" &amp;A106 &amp; "&lt;/a&gt;&lt;/li&gt;"</f>
        <v>&lt;li&gt;&lt;a href='#year'&gt;YEAR&lt;/a&gt;&lt;/li&gt;</v>
      </c>
    </row>
    <row r="107" spans="1:3" x14ac:dyDescent="0.2">
      <c r="A107" t="s">
        <v>442</v>
      </c>
      <c r="B107" t="str">
        <f t="shared" si="20"/>
        <v>apex_class</v>
      </c>
      <c r="C107" t="str">
        <f t="shared" si="21"/>
        <v>&lt;li&gt;&lt;a href='#apex_class'&gt;APEX CLASS&lt;/a&gt;&lt;/li&gt;</v>
      </c>
    </row>
    <row r="108" spans="1:3" x14ac:dyDescent="0.2">
      <c r="C108" t="str">
        <f>"&lt;/ul&gt;&lt;/div&gt;&lt;/div&gt;"</f>
        <v>&lt;/ul&gt;&lt;/div&gt;&lt;/div&gt;</v>
      </c>
    </row>
    <row r="112" spans="1:3" x14ac:dyDescent="0.2">
      <c r="A112" s="22" t="s">
        <v>70</v>
      </c>
      <c r="B112" s="23" t="s">
        <v>145</v>
      </c>
      <c r="C112" t="str">
        <f>"&lt;div class='v-space'&gt;&lt;/div&gt;&lt;div id='" &amp; B112 &amp;"'&gt;&lt;h2&gt;" &amp;A112&amp; "&lt;/h2&gt;&lt;table&gt;&lt;tbody&gt;"</f>
        <v>&lt;div class='v-space'&gt;&lt;/div&gt;&lt;div id='add'&gt;&lt;h2&gt;+ (Add)&lt;/h2&gt;&lt;table&gt;&lt;tbody&gt;</v>
      </c>
    </row>
    <row r="113" spans="1:3" x14ac:dyDescent="0.2">
      <c r="A113" s="23" t="s">
        <v>158</v>
      </c>
      <c r="B113" s="23" t="s">
        <v>439</v>
      </c>
      <c r="C113" t="str">
        <f>"&lt;tr&gt;&lt;td class='table-first-column'&gt;" &amp;A113 &amp; "&lt;/td&gt;&lt;td&gt;" &amp; B113 &amp; "&lt;/td&gt;&lt;/tr&gt;"</f>
        <v>&lt;tr&gt;&lt;td class='table-first-column'&gt;Description:&lt;/td&gt;&lt;td&gt;Calculates the sum of two numeric values(NULL values are treated as 0s).&lt;/td&gt;&lt;/tr&gt;</v>
      </c>
    </row>
    <row r="114" spans="1:3" ht="34" x14ac:dyDescent="0.2">
      <c r="A114" s="23" t="s">
        <v>159</v>
      </c>
      <c r="B114" s="24" t="s">
        <v>161</v>
      </c>
      <c r="C114" t="str">
        <f>"&lt;tr&gt;&lt;td class='table-first-column'&gt;" &amp;A114 &amp; "&lt;/td&gt;&lt;td&gt;" &amp; B114 &amp; "&lt;/td&gt;&lt;/tr&gt;"</f>
        <v>&lt;tr&gt;&lt;td class='table-first-column'&gt;Use:&lt;/td&gt;&lt;td&gt;&lt;span class='formula'&gt;value1 + value2&lt;/span&gt; and replace each value with merge fields, expressions, or other numeric values.&lt;/td&gt;&lt;/tr&gt;</v>
      </c>
    </row>
    <row r="115" spans="1:3" ht="68" x14ac:dyDescent="0.2">
      <c r="A115" s="23" t="s">
        <v>160</v>
      </c>
      <c r="B115" s="24" t="s">
        <v>230</v>
      </c>
      <c r="C115" t="str">
        <f>"&lt;tr&gt;&lt;td class='table-first-column'&gt;" &amp;A115 &amp; "&lt;/td&gt;&lt;td&gt;" &amp; B115 &amp; "&lt;/td&gt;&lt;/tr&gt;"</f>
        <v>&lt;tr&gt;&lt;td class='table-first-column'&gt;Example:&lt;/td&gt;&lt;td&gt;&lt;span class='formula'&gt;Amount + Maint_Amount__c + Services_Amount__c + 10.0&lt;/span&gt;&lt;div class='v-space-s'&gt;&lt;/div&gt;This formula calculates the sum of the product Amount, maintenance amount, and services fees. Maint amount and Service Fees are custom currency fields.&lt;/td&gt;&lt;/tr&gt;</v>
      </c>
    </row>
    <row r="116" spans="1:3" x14ac:dyDescent="0.2">
      <c r="B116" s="10"/>
      <c r="C116" s="34" t="s">
        <v>185</v>
      </c>
    </row>
    <row r="117" spans="1:3" x14ac:dyDescent="0.2">
      <c r="B117" s="10"/>
    </row>
    <row r="118" spans="1:3" ht="17" x14ac:dyDescent="0.2">
      <c r="A118" s="25" t="s">
        <v>72</v>
      </c>
      <c r="B118" s="24" t="s">
        <v>162</v>
      </c>
      <c r="C118" t="str">
        <f>"&lt;div class='v-space'&gt;&lt;/div&gt;&lt;div id='" &amp; B118 &amp;"'&gt;&lt;h2&gt;" &amp;A118&amp; "&lt;/h2&gt;&lt;table&gt;&lt;tbody&gt;"</f>
        <v>&lt;div class='v-space'&gt;&lt;/div&gt;&lt;div id='substract'&gt;&lt;h2&gt;- (Subtract)&lt;/h2&gt;&lt;table&gt;&lt;tbody&gt;</v>
      </c>
    </row>
    <row r="119" spans="1:3" x14ac:dyDescent="0.2">
      <c r="A119" s="26" t="s">
        <v>158</v>
      </c>
      <c r="B119" s="27" t="s">
        <v>440</v>
      </c>
      <c r="C119" t="str">
        <f>"&lt;tr&gt;&lt;td class='table-first-column'&gt;" &amp;A119 &amp; "&lt;/td&gt;&lt;td&gt;" &amp; B119 &amp; "&lt;/td&gt;&lt;/tr&gt;"</f>
        <v>&lt;tr&gt;&lt;td class='table-first-column'&gt;Description:&lt;/td&gt;&lt;td&gt;Calculates the difference of two values(NULL values are treated as 0s).&lt;/td&gt;&lt;/tr&gt;</v>
      </c>
    </row>
    <row r="120" spans="1:3" ht="29" x14ac:dyDescent="0.2">
      <c r="A120" s="26" t="s">
        <v>159</v>
      </c>
      <c r="B120" s="28" t="s">
        <v>163</v>
      </c>
      <c r="C120" t="str">
        <f>"&lt;tr&gt;&lt;td class='table-first-column'&gt;" &amp;A120 &amp; "&lt;/td&gt;&lt;td&gt;" &amp; B120 &amp; "&lt;/td&gt;&lt;/tr&gt;"</f>
        <v>&lt;tr&gt;&lt;td class='table-first-column'&gt;Use:&lt;/td&gt;&lt;td&gt;&lt;span class='formula'&gt;value1 - value2&lt;/span&gt; and replace each value with merge fields, expressions, or other numeric values.&lt;/td&gt;&lt;/tr&gt;</v>
      </c>
    </row>
    <row r="121" spans="1:3" ht="45" x14ac:dyDescent="0.2">
      <c r="A121" s="26" t="s">
        <v>160</v>
      </c>
      <c r="B121" s="28" t="s">
        <v>229</v>
      </c>
      <c r="C121" t="str">
        <f>"&lt;tr&gt;&lt;td class='table-first-column'&gt;" &amp;A121 &amp; "&lt;/td&gt;&lt;td&gt;" &amp; B121 &amp; "&lt;/td&gt;&lt;/tr&gt;"</f>
        <v>&lt;tr&gt;&lt;td class='table-first-column'&gt;Example:&lt;/td&gt;&lt;td&gt;&lt;span class='formula'&gt;Amount - Discount_Amount__c – 200&lt;/span&gt;&lt;div class='v-space-s'&gt;&lt;/div&gt;This formula calculates the difference of the product Amount less the Discount Amount. Discount Amount is a custom currency field.&lt;/td&gt;&lt;/tr&gt;</v>
      </c>
    </row>
    <row r="122" spans="1:3" x14ac:dyDescent="0.2">
      <c r="A122" s="21"/>
      <c r="B122" s="33"/>
      <c r="C122" s="34" t="s">
        <v>185</v>
      </c>
    </row>
    <row r="124" spans="1:3" x14ac:dyDescent="0.2">
      <c r="A124" s="23" t="s">
        <v>74</v>
      </c>
      <c r="B124" s="23" t="s">
        <v>146</v>
      </c>
      <c r="C124" t="str">
        <f>"&lt;div class='v-space'&gt;&lt;/div&gt;&lt;div id='" &amp; B124 &amp;"'&gt;&lt;h2&gt;" &amp;A124&amp; "&lt;/h2&gt;&lt;table&gt;&lt;tbody&gt;"</f>
        <v>&lt;div class='v-space'&gt;&lt;/div&gt;&lt;div id='multiply'&gt;&lt;h2&gt;* (Multiply)&lt;/h2&gt;&lt;table&gt;&lt;tbody&gt;</v>
      </c>
    </row>
    <row r="125" spans="1:3" x14ac:dyDescent="0.2">
      <c r="A125" s="26" t="s">
        <v>158</v>
      </c>
      <c r="B125" s="27" t="s">
        <v>441</v>
      </c>
      <c r="C125" t="str">
        <f>"&lt;tr&gt;&lt;td class='table-first-column'&gt;" &amp;A125 &amp; "&lt;/td&gt;&lt;td&gt;" &amp; B125 &amp; "&lt;/td&gt;&lt;/tr&gt;"</f>
        <v>&lt;tr&gt;&lt;td class='table-first-column'&gt;Description:&lt;/td&gt;&lt;td&gt;Multiplies its values(NULL values are treated as 0s).&lt;/td&gt;&lt;/tr&gt;</v>
      </c>
    </row>
    <row r="126" spans="1:3" ht="29" x14ac:dyDescent="0.2">
      <c r="A126" s="26" t="s">
        <v>159</v>
      </c>
      <c r="B126" s="28" t="s">
        <v>164</v>
      </c>
      <c r="C126" t="str">
        <f>"&lt;tr&gt;&lt;td class='table-first-column'&gt;" &amp;A126 &amp; "&lt;/td&gt;&lt;td&gt;" &amp; B126 &amp; "&lt;/td&gt;&lt;/tr&gt;"</f>
        <v>&lt;tr&gt;&lt;td class='table-first-column'&gt;Use:&lt;/td&gt;&lt;td&gt;&lt;span class='formula'&gt;value1 * value2&lt;/span&gt; and replace each value with merge fields, expressions, or other numeric values.&lt;/td&gt;&lt;/tr&gt;</v>
      </c>
    </row>
    <row r="127" spans="1:3" ht="74" customHeight="1" x14ac:dyDescent="0.2">
      <c r="A127" s="26" t="s">
        <v>160</v>
      </c>
      <c r="B127" s="28" t="s">
        <v>228</v>
      </c>
      <c r="C127" t="str">
        <f>"&lt;tr&gt;&lt;td class='table-first-column'&gt;" &amp;A127 &amp; "&lt;/td&gt;&lt;td&gt;" &amp; B127 &amp; "&lt;/td&gt;&lt;/tr&gt;"</f>
        <v>&lt;tr&gt;&lt;td class='table-first-column'&gt;Example:&lt;/td&gt;&lt;td&gt;&lt;span class='formula'&gt;Consulting_Days__c * 1200&lt;/span&gt;&lt;div class='v-space-s'&gt;&lt;/div&gt;This formula calculates the number of consulting days times 1200 given that this formula field is a currency data type and consulting charges a rate of $1200 per day. Consulting Days is a custom field.&lt;/td&gt;&lt;/tr&gt;</v>
      </c>
    </row>
    <row r="128" spans="1:3" x14ac:dyDescent="0.2">
      <c r="C128" s="34" t="s">
        <v>185</v>
      </c>
    </row>
    <row r="130" spans="1:3" x14ac:dyDescent="0.2">
      <c r="A130" s="23" t="s">
        <v>76</v>
      </c>
      <c r="B130" s="23" t="s">
        <v>147</v>
      </c>
      <c r="C130" t="str">
        <f>"&lt;div class='v-space'&gt;&lt;/div&gt;&lt;div id='" &amp; B130 &amp;"'&gt;&lt;h2&gt;" &amp;A130&amp; "&lt;/h2&gt;&lt;table&gt;&lt;tbody&gt;"</f>
        <v>&lt;div class='v-space'&gt;&lt;/div&gt;&lt;div id='divide'&gt;&lt;h2&gt;/ (Divide)&lt;/h2&gt;&lt;table&gt;&lt;tbody&gt;</v>
      </c>
    </row>
    <row r="131" spans="1:3" x14ac:dyDescent="0.2">
      <c r="A131" s="26" t="s">
        <v>158</v>
      </c>
      <c r="B131" s="27" t="s">
        <v>438</v>
      </c>
      <c r="C131" t="str">
        <f>"&lt;tr&gt;&lt;td class='table-first-column'&gt;" &amp;A131 &amp; "&lt;/td&gt;&lt;td&gt;" &amp; B131 &amp; "&lt;/td&gt;&lt;/tr&gt;"</f>
        <v>&lt;tr&gt;&lt;td class='table-first-column'&gt;Description:&lt;/td&gt;&lt;td&gt;Divides its values(If the numerator is NULL, it is treated as 0) .&lt;/td&gt;&lt;/tr&gt;</v>
      </c>
    </row>
    <row r="132" spans="1:3" ht="29" x14ac:dyDescent="0.2">
      <c r="A132" s="26" t="s">
        <v>159</v>
      </c>
      <c r="B132" s="28" t="s">
        <v>165</v>
      </c>
      <c r="C132" t="str">
        <f>"&lt;tr&gt;&lt;td class='table-first-column'&gt;" &amp;A132 &amp; "&lt;/td&gt;&lt;td&gt;" &amp; B132 &amp; "&lt;/td&gt;&lt;/tr&gt;"</f>
        <v>&lt;tr&gt;&lt;td class='table-first-column'&gt;Use:&lt;/td&gt;&lt;td&gt;&lt;span class='formula'&gt;value1 / value2&lt;/span&gt; and replace each value with merge fields, expressions, or other numeric values.&lt;/td&gt;&lt;/tr&gt;</v>
      </c>
    </row>
    <row r="133" spans="1:3" ht="45" x14ac:dyDescent="0.2">
      <c r="A133" s="26" t="s">
        <v>160</v>
      </c>
      <c r="B133" s="28" t="s">
        <v>227</v>
      </c>
      <c r="C133" t="str">
        <f>"&lt;tr&gt;&lt;td class='table-first-column'&gt;" &amp;A133 &amp; "&lt;/td&gt;&lt;td&gt;" &amp; B133 &amp; "&lt;/td&gt;&lt;/tr&gt;"</f>
        <v>&lt;tr&gt;&lt;td class='table-first-column'&gt;Example:&lt;/td&gt;&lt;td&gt;&lt;span class='formula'&gt;AnnualRevenue/ NumberOfEmployees&lt;/span&gt;&lt;div class='v-space-s'&gt;&lt;/div&gt;This formula calculates the revenue amount per employee using a currency field.&lt;/td&gt;&lt;/tr&gt;</v>
      </c>
    </row>
    <row r="134" spans="1:3" x14ac:dyDescent="0.2">
      <c r="C134" s="34" t="s">
        <v>185</v>
      </c>
    </row>
    <row r="135" spans="1:3" x14ac:dyDescent="0.2">
      <c r="C135" s="34"/>
    </row>
    <row r="136" spans="1:3" x14ac:dyDescent="0.2">
      <c r="A136" s="23" t="s">
        <v>78</v>
      </c>
      <c r="B136" s="23" t="s">
        <v>148</v>
      </c>
      <c r="C136" t="str">
        <f>"&lt;div class='v-space'&gt;&lt;/div&gt;&lt;div id='" &amp; B136 &amp;"'&gt;&lt;h2&gt;" &amp;A136&amp; "&lt;/h2&gt;&lt;table&gt;&lt;tbody&gt;"</f>
        <v>&lt;div class='v-space'&gt;&lt;/div&gt;&lt;div id='parenthesis'&gt;&lt;h2&gt;() (Open Parenthesis and Close Parenthesis)&lt;/h2&gt;&lt;table&gt;&lt;tbody&gt;</v>
      </c>
    </row>
    <row r="137" spans="1:3" ht="28" x14ac:dyDescent="0.2">
      <c r="A137" s="26" t="s">
        <v>158</v>
      </c>
      <c r="B137" s="27" t="s">
        <v>79</v>
      </c>
      <c r="C137" t="str">
        <f>"&lt;tr&gt;&lt;td class='table-first-column'&gt;" &amp;A137 &amp; "&lt;/td&gt;&lt;td&gt;" &amp; B137 &amp; "&lt;/td&gt;&lt;/tr&gt;"</f>
        <v>&lt;tr&gt;&lt;td class='table-first-column'&gt;Description:&lt;/td&gt;&lt;td&gt;Specifies that the expressions within the open parenthesis and close parenthesis are evaluated first. All other expressions are evaluated using standard operator precedence.&lt;/td&gt;&lt;/tr&gt;</v>
      </c>
    </row>
    <row r="138" spans="1:3" ht="28" x14ac:dyDescent="0.2">
      <c r="A138" s="26" t="s">
        <v>159</v>
      </c>
      <c r="B138" s="29" t="s">
        <v>167</v>
      </c>
      <c r="C138" t="str">
        <f>"&lt;tr&gt;&lt;td class='table-first-column'&gt;" &amp;A138 &amp; "&lt;/td&gt;&lt;td&gt;" &amp; B138 &amp; "&lt;/td&gt;&lt;/tr&gt;"</f>
        <v>&lt;tr&gt;&lt;td class='table-first-column'&gt;Use:&lt;/td&gt;&lt;td&gt;&lt;span class='formula'&gt;(expression1) expression2…&lt;/span&gt; and replace each expression with merge fields, expressions, or other numeric values.&lt;/td&gt;&lt;/tr&gt;</v>
      </c>
    </row>
    <row r="139" spans="1:3" ht="44" x14ac:dyDescent="0.2">
      <c r="A139" s="26" t="s">
        <v>160</v>
      </c>
      <c r="B139" s="28" t="s">
        <v>166</v>
      </c>
      <c r="C139" t="str">
        <f>"&lt;tr&gt;&lt;td class='table-first-column'&gt;" &amp;A139 &amp; "&lt;/td&gt;&lt;td&gt;" &amp; B139 &amp; "&lt;/td&gt;&lt;/tr&gt;"</f>
        <v>&lt;tr&gt;&lt;td class='table-first-column'&gt;Example:&lt;/td&gt;&lt;td&gt;&lt;span class='formula'&gt;(Unit_Value__c - Old_Value__c) / New_Value__c&lt;/span&gt; calculates the difference between the old value and new value divided by the new value.&lt;/td&gt;&lt;/tr&gt;</v>
      </c>
    </row>
    <row r="140" spans="1:3" x14ac:dyDescent="0.2">
      <c r="C140" s="34" t="s">
        <v>185</v>
      </c>
    </row>
    <row r="141" spans="1:3" x14ac:dyDescent="0.2">
      <c r="C141" s="34"/>
    </row>
    <row r="142" spans="1:3" x14ac:dyDescent="0.2">
      <c r="A142" s="22" t="s">
        <v>80</v>
      </c>
      <c r="B142" s="23" t="s">
        <v>149</v>
      </c>
      <c r="C142" t="str">
        <f>"&lt;div class='v-space'&gt;&lt;/div&gt;&lt;div id='" &amp; B142 &amp;"'&gt;&lt;h2&gt;" &amp;A142&amp; "&lt;/h2&gt;&lt;table&gt;&lt;tbody&gt;"</f>
        <v>&lt;div class='v-space'&gt;&lt;/div&gt;&lt;div id='equal'&gt;&lt;h2&gt;== (Equal)&lt;/h2&gt;&lt;table&gt;&lt;tbody&gt;</v>
      </c>
    </row>
    <row r="143" spans="1:3" x14ac:dyDescent="0.2">
      <c r="A143" s="26" t="s">
        <v>158</v>
      </c>
      <c r="B143" s="27" t="s">
        <v>168</v>
      </c>
      <c r="C143" t="str">
        <f>"&lt;tr&gt;&lt;td class='table-first-column'&gt;" &amp;A143 &amp; "&lt;/td&gt;&lt;td&gt;" &amp; B143 &amp; "&lt;/td&gt;&lt;/tr&gt;"</f>
        <v>&lt;tr&gt;&lt;td class='table-first-column'&gt;Description:&lt;/td&gt;&lt;td&gt;Evaluates if two values are equivalent. &lt;/td&gt;&lt;/tr&gt;</v>
      </c>
    </row>
    <row r="144" spans="1:3" ht="28" x14ac:dyDescent="0.2">
      <c r="A144" s="26" t="s">
        <v>159</v>
      </c>
      <c r="B144" s="29" t="s">
        <v>169</v>
      </c>
      <c r="C144" t="str">
        <f>"&lt;tr&gt;&lt;td class='table-first-column'&gt;" &amp;A144 &amp; "&lt;/td&gt;&lt;td&gt;" &amp; B144 &amp; "&lt;/td&gt;&lt;/tr&gt;"</f>
        <v>&lt;tr&gt;&lt;td class='table-first-column'&gt;Use:&lt;/td&gt;&lt;td&gt;&lt;span class='formula'&gt;expression1 == expression2&lt;/span&gt;, and replace each expression with merge fields, expressions, or other values.&lt;/td&gt;&lt;/tr&gt;</v>
      </c>
    </row>
    <row r="145" spans="1:3" ht="42" x14ac:dyDescent="0.2">
      <c r="A145" s="26" t="s">
        <v>160</v>
      </c>
      <c r="B145" s="30" t="s">
        <v>231</v>
      </c>
      <c r="C145" t="str">
        <f>"&lt;tr&gt;&lt;td class='table-first-column'&gt;" &amp;A145 &amp; "&lt;/td&gt;&lt;td&gt;" &amp; B145 &amp; "&lt;/td&gt;&lt;/tr&gt;"</f>
        <v>&lt;tr&gt;&lt;td class='table-first-column'&gt;Example:&lt;/td&gt;&lt;td&gt;&lt;b&gt;Commission Amount&lt;/b&gt;&lt;div class='v-space-s'&gt;&lt;/div&gt;&lt;span class='formula'&gt;IF(Probability == 1, Amount*0.02, 0)&lt;/span&gt;&lt;div class='v-space-s'&gt;&lt;/div&gt;This formula calculates the 2% commission amount of an opportunity that has a probability of 100%. All other opportunities have a commission value of 0.&lt;/td&gt;&lt;/tr&gt;</v>
      </c>
    </row>
    <row r="146" spans="1:3" x14ac:dyDescent="0.2">
      <c r="C146" s="34" t="s">
        <v>185</v>
      </c>
    </row>
    <row r="147" spans="1:3" x14ac:dyDescent="0.2">
      <c r="C147" s="34"/>
    </row>
    <row r="148" spans="1:3" x14ac:dyDescent="0.2">
      <c r="A148" s="23" t="s">
        <v>82</v>
      </c>
      <c r="B148" s="23" t="s">
        <v>150</v>
      </c>
      <c r="C148" t="str">
        <f>"&lt;div class='v-space'&gt;&lt;/div&gt;&lt;div id='" &amp; B148 &amp;"'&gt;&lt;h2&gt;" &amp;A148&amp; "&lt;/h2&gt;&lt;table&gt;&lt;tbody&gt;"</f>
        <v>&lt;div class='v-space'&gt;&lt;/div&gt;&lt;div id='not_equal'&gt;&lt;h2&gt;!= (Not Equal)&lt;/h2&gt;&lt;table&gt;&lt;tbody&gt;</v>
      </c>
    </row>
    <row r="149" spans="1:3" x14ac:dyDescent="0.2">
      <c r="A149" s="26" t="s">
        <v>158</v>
      </c>
      <c r="B149" s="27" t="s">
        <v>83</v>
      </c>
      <c r="C149" t="str">
        <f>"&lt;tr&gt;&lt;td class='table-first-column'&gt;" &amp;A149 &amp; "&lt;/td&gt;&lt;td&gt;" &amp; B149 &amp; "&lt;/td&gt;&lt;/tr&gt;"</f>
        <v>&lt;tr&gt;&lt;td class='table-first-column'&gt;Description:&lt;/td&gt;&lt;td&gt;Evaluates if two values aren’t equivalent.&lt;/td&gt;&lt;/tr&gt;</v>
      </c>
    </row>
    <row r="150" spans="1:3" ht="68" customHeight="1" x14ac:dyDescent="0.2">
      <c r="A150" s="26" t="s">
        <v>159</v>
      </c>
      <c r="B150" s="29" t="s">
        <v>170</v>
      </c>
      <c r="C150" t="str">
        <f>"&lt;tr&gt;&lt;td class='table-first-column'&gt;" &amp;A150 &amp; "&lt;/td&gt;&lt;td&gt;" &amp; B150 &amp; "&lt;/td&gt;&lt;/tr&gt;"</f>
        <v>&lt;tr&gt;&lt;td class='table-first-column'&gt;Use:&lt;/td&gt;&lt;td&gt;&lt;span class='formula'&gt;expression1 != expression2&lt;/span&gt;, and replace each &lt;span class='formula'&gt;expression&lt;/span&gt; with merge fields, expressions, or other values.&lt;/td&gt;&lt;/tr&gt;</v>
      </c>
    </row>
    <row r="151" spans="1:3" ht="113" customHeight="1" x14ac:dyDescent="0.2">
      <c r="A151" s="26" t="s">
        <v>160</v>
      </c>
      <c r="B151" s="28" t="s">
        <v>226</v>
      </c>
      <c r="C151" t="str">
        <f>"&lt;tr&gt;&lt;td class='table-first-column'&gt;" &amp;A151 &amp; "&lt;/td&gt;&lt;td&gt;" &amp; B151 &amp; "&lt;/td&gt;&lt;/tr&gt;"</f>
        <v>&lt;tr&gt;&lt;td class='table-first-column'&gt;Example:&lt;/td&gt;&lt;td&gt;&lt;span class='formula'&gt;IF(Maint_Amount__c + Services_Amount__c != Amount,  "DISCOUNTED", "FULL PRICE")&lt;/span&gt;&lt;div class='v-space-s'&gt;&lt;/div&gt;This formula displays DISCOUNTED on product if its maintenance amount and services amount don’t equal the product amount. Otherwise, displays FULL PRICE. Note that this example uses two custom currency fields for Maint Amount and Services Amount.&lt;/td&gt;&lt;/tr&gt;</v>
      </c>
    </row>
    <row r="152" spans="1:3" x14ac:dyDescent="0.2">
      <c r="C152" s="34" t="s">
        <v>185</v>
      </c>
    </row>
    <row r="153" spans="1:3" x14ac:dyDescent="0.2">
      <c r="C153" s="34"/>
    </row>
    <row r="154" spans="1:3" x14ac:dyDescent="0.2">
      <c r="A154" s="23" t="s">
        <v>139</v>
      </c>
      <c r="B154" s="23" t="s">
        <v>151</v>
      </c>
      <c r="C154" t="str">
        <f>"&lt;div class='v-space'&gt;&lt;/div&gt;&lt;div id='" &amp; B154 &amp;"'&gt;&lt;h2&gt;" &amp;A154&amp; "&lt;/h2&gt;&lt;table&gt;&lt;tbody&gt;"</f>
        <v>&lt;div class='v-space'&gt;&lt;/div&gt;&lt;div id='less_than'&gt;&lt;h2&gt;&lt; (Less Than)&lt;/h2&gt;&lt;table&gt;&lt;tbody&gt;</v>
      </c>
    </row>
    <row r="155" spans="1:3" x14ac:dyDescent="0.2">
      <c r="A155" s="26" t="s">
        <v>158</v>
      </c>
      <c r="B155" s="27" t="s">
        <v>84</v>
      </c>
      <c r="C155" t="str">
        <f>"&lt;tr&gt;&lt;td class='table-first-column'&gt;" &amp;A155 &amp; "&lt;/td&gt;&lt;td&gt;" &amp; B155 &amp; "&lt;/td&gt;&lt;/tr&gt;"</f>
        <v>&lt;tr&gt;&lt;td class='table-first-column'&gt;Description:&lt;/td&gt;&lt;td&gt;Evaluates if a value is less than the value that follows this symbol.&lt;/td&gt;&lt;/tr&gt;</v>
      </c>
    </row>
    <row r="156" spans="1:3" ht="78" customHeight="1" x14ac:dyDescent="0.2">
      <c r="A156" s="26" t="s">
        <v>159</v>
      </c>
      <c r="B156" s="29" t="s">
        <v>172</v>
      </c>
      <c r="C156" t="str">
        <f>"&lt;tr&gt;&lt;td class='table-first-column'&gt;" &amp;A156 &amp; "&lt;/td&gt;&lt;td&gt;" &amp; B156 &amp; "&lt;/td&gt;&lt;/tr&gt;"</f>
        <v>&lt;tr&gt;&lt;td class='table-first-column'&gt;Use:&lt;/td&gt;&lt;td&gt;&lt;span class='formula'&gt;value1 &lt; value2&lt;/span&gt; and replace each &lt;span class='formula'&gt;value&lt;/span&gt; with merge fields, expressions, or other numeric, text, date, datetime values.&lt;/td&gt;&lt;/tr&gt;</v>
      </c>
    </row>
    <row r="157" spans="1:3" ht="29" x14ac:dyDescent="0.2">
      <c r="A157" s="26" t="s">
        <v>160</v>
      </c>
      <c r="B157" s="28" t="s">
        <v>171</v>
      </c>
      <c r="C157" t="str">
        <f>"&lt;tr&gt;&lt;td class='table-first-column'&gt;" &amp;A157 &amp; "&lt;/td&gt;&lt;td&gt;" &amp; B157 &amp; "&lt;/td&gt;&lt;/tr&gt;"</f>
        <v>&lt;tr&gt;&lt;td class='table-first-column'&gt;Example:&lt;/td&gt;&lt;td&gt;&lt;span class='formula'&gt;IF(AnnualRevenue &lt; 1000000, 1, 2)&lt;/span&gt; assigns the value 1 with revenues less than one million and the value 2 to revenues greater than one million.&lt;/td&gt;&lt;/tr&gt;</v>
      </c>
    </row>
    <row r="158" spans="1:3" x14ac:dyDescent="0.2">
      <c r="C158" s="34" t="s">
        <v>185</v>
      </c>
    </row>
    <row r="159" spans="1:3" x14ac:dyDescent="0.2">
      <c r="C159" s="34"/>
    </row>
    <row r="160" spans="1:3" x14ac:dyDescent="0.2">
      <c r="A160" s="23" t="s">
        <v>140</v>
      </c>
      <c r="B160" s="23" t="s">
        <v>152</v>
      </c>
      <c r="C160" t="str">
        <f>"&lt;div class='v-space'&gt;&lt;/div&gt;&lt;div id='" &amp; B160 &amp;"'&gt;&lt;h2&gt;" &amp;A160&amp; "&lt;/h2&gt;&lt;table&gt;&lt;tbody&gt;"</f>
        <v>&lt;div class='v-space'&gt;&lt;/div&gt;&lt;div id='greater_than'&gt;&lt;h2&gt;&gt; (Greater Than)&lt;/h2&gt;&lt;table&gt;&lt;tbody&gt;</v>
      </c>
    </row>
    <row r="161" spans="1:3" x14ac:dyDescent="0.2">
      <c r="A161" s="26" t="s">
        <v>158</v>
      </c>
      <c r="B161" s="27" t="s">
        <v>85</v>
      </c>
      <c r="C161" t="str">
        <f>"&lt;tr&gt;&lt;td class='table-first-column'&gt;" &amp;A161 &amp; "&lt;/td&gt;&lt;td&gt;" &amp; B161 &amp; "&lt;/td&gt;&lt;/tr&gt;"</f>
        <v>&lt;tr&gt;&lt;td class='table-first-column'&gt;Description:&lt;/td&gt;&lt;td&gt;Evaluates if a value is greater than the value that follows this symbol.&lt;/td&gt;&lt;/tr&gt;</v>
      </c>
    </row>
    <row r="162" spans="1:3" ht="28" x14ac:dyDescent="0.2">
      <c r="A162" s="26" t="s">
        <v>159</v>
      </c>
      <c r="B162" s="29" t="s">
        <v>173</v>
      </c>
      <c r="C162" t="str">
        <f>"&lt;tr&gt;&lt;td class='table-first-column'&gt;" &amp;A162 &amp; "&lt;/td&gt;&lt;td&gt;" &amp; B162 &amp; "&lt;/td&gt;&lt;/tr&gt;"</f>
        <v>&lt;tr&gt;&lt;td class='table-first-column'&gt;Use:&lt;/td&gt;&lt;td&gt;&lt;span class='formula'&gt;value1 &gt; value2&lt;/span&gt; and replace each value with merge fields, expressions, or other numeric, text, date, datetime values.&lt;/td&gt;&lt;/tr&gt;</v>
      </c>
    </row>
    <row r="163" spans="1:3" ht="44" x14ac:dyDescent="0.2">
      <c r="A163" s="26" t="s">
        <v>160</v>
      </c>
      <c r="B163" s="28" t="s">
        <v>174</v>
      </c>
      <c r="C163" t="str">
        <f>"&lt;tr&gt;&lt;td class='table-first-column'&gt;" &amp;A163 &amp; "&lt;/td&gt;&lt;td&gt;" &amp; B163 &amp; "&lt;/td&gt;&lt;/tr&gt;"</f>
        <v>&lt;tr&gt;&lt;td class='table-first-column'&gt;Example:&lt;/td&gt;&lt;td&gt;&lt;span class='formula'&gt;IF(commission__c &gt; 1000000, "High Net Worth", "General")&lt;/span&gt; assigns the High Net Worth value to a commission greater than one million. Note, this is a text formula field that uses a commission custom field.&lt;/td&gt;&lt;/tr&gt;</v>
      </c>
    </row>
    <row r="164" spans="1:3" x14ac:dyDescent="0.2">
      <c r="C164" s="34" t="s">
        <v>185</v>
      </c>
    </row>
    <row r="166" spans="1:3" x14ac:dyDescent="0.2">
      <c r="A166" s="23" t="s">
        <v>141</v>
      </c>
      <c r="B166" s="23" t="s">
        <v>153</v>
      </c>
      <c r="C166" t="str">
        <f>"&lt;div class='v-space'&gt;&lt;/div&gt;&lt;div id='" &amp; B166 &amp;"'&gt;&lt;h2&gt;" &amp;A166&amp; "&lt;/h2&gt;&lt;table&gt;&lt;tbody&gt;"</f>
        <v>&lt;div class='v-space'&gt;&lt;/div&gt;&lt;div id='less_than_or_equal'&gt;&lt;h2&gt;&lt;= (Less Than or Equal)&lt;/h2&gt;&lt;table&gt;&lt;tbody&gt;</v>
      </c>
    </row>
    <row r="167" spans="1:3" x14ac:dyDescent="0.2">
      <c r="A167" s="26" t="s">
        <v>158</v>
      </c>
      <c r="B167" s="27" t="s">
        <v>86</v>
      </c>
      <c r="C167" t="str">
        <f>"&lt;tr&gt;&lt;td class='table-first-column'&gt;" &amp;A167 &amp; "&lt;/td&gt;&lt;td&gt;" &amp; B167 &amp; "&lt;/td&gt;&lt;/tr&gt;"</f>
        <v>&lt;tr&gt;&lt;td class='table-first-column'&gt;Description:&lt;/td&gt;&lt;td&gt;Evaluates if a value is less than or equal to the value that follows this symbol.&lt;/td&gt;&lt;/tr&gt;</v>
      </c>
    </row>
    <row r="168" spans="1:3" ht="43" customHeight="1" x14ac:dyDescent="0.2">
      <c r="A168" s="26" t="s">
        <v>159</v>
      </c>
      <c r="B168" s="29" t="s">
        <v>175</v>
      </c>
      <c r="C168" t="str">
        <f>"&lt;tr&gt;&lt;td class='table-first-column'&gt;" &amp;A168 &amp; "&lt;/td&gt;&lt;td&gt;" &amp; B168 &amp; "&lt;/td&gt;&lt;/tr&gt;"</f>
        <v>&lt;tr&gt;&lt;td class='table-first-column'&gt;Use:&lt;/td&gt;&lt;td&gt;&lt;span class='formula'&gt;value1 &lt;= value2&lt;/span&gt; and replace each &lt;span class='formula'&gt;value&lt;/span&gt; with merge fields, expressions, or other numeric, text, date, datetime values.&lt;/td&gt;&lt;/tr&gt;</v>
      </c>
    </row>
    <row r="169" spans="1:3" ht="67" customHeight="1" x14ac:dyDescent="0.2">
      <c r="A169" s="26" t="s">
        <v>160</v>
      </c>
      <c r="B169" s="28" t="s">
        <v>176</v>
      </c>
      <c r="C169" t="str">
        <f>"&lt;tr&gt;&lt;td class='table-first-column'&gt;" &amp;A169 &amp; "&lt;/td&gt;&lt;td&gt;" &amp; B169 &amp; "&lt;/td&gt;&lt;/tr&gt;"</f>
        <v>&lt;tr&gt;&lt;td class='table-first-column'&gt;Example:&lt;/td&gt;&lt;td&gt;&lt;span class='formula'&gt;IF(AnnualRevenue &lt;= 1000000, 1, 2)&lt;/span&gt; assigns the value 1 with revenues less than or equal to one million and the value 2 with revenues greater than one million.&lt;/td&gt;&lt;/tr&gt;</v>
      </c>
    </row>
    <row r="170" spans="1:3" x14ac:dyDescent="0.2">
      <c r="C170" s="34" t="s">
        <v>185</v>
      </c>
    </row>
    <row r="172" spans="1:3" ht="44" customHeight="1" x14ac:dyDescent="0.2">
      <c r="A172" s="23" t="s">
        <v>217</v>
      </c>
      <c r="B172" s="23" t="s">
        <v>154</v>
      </c>
      <c r="C172" t="str">
        <f>"&lt;div class='v-space'&gt;&lt;/div&gt;&lt;div id='" &amp; B172 &amp;"'&gt;&lt;h2&gt;" &amp;A172&amp; "&lt;/h2&gt;&lt;table&gt;&lt;tbody&gt;"</f>
        <v>&lt;div class='v-space'&gt;&lt;/div&gt;&lt;div id='greater_than_or_equal'&gt;&lt;h2&gt;&gt;= (Greater Than or Equal)&lt;/h2&gt;&lt;table&gt;&lt;tbody&gt;</v>
      </c>
    </row>
    <row r="173" spans="1:3" x14ac:dyDescent="0.2">
      <c r="A173" s="26" t="s">
        <v>158</v>
      </c>
      <c r="B173" s="27" t="s">
        <v>87</v>
      </c>
      <c r="C173" t="str">
        <f>"&lt;tr&gt;&lt;td class='table-first-column'&gt;" &amp;A173 &amp; "&lt;/td&gt;&lt;td&gt;" &amp; B173 &amp; "&lt;/td&gt;&lt;/tr&gt;"</f>
        <v>&lt;tr&gt;&lt;td class='table-first-column'&gt;Description:&lt;/td&gt;&lt;td&gt;Evaluates if a value is greater than or equal to the value that follows this symbol.&lt;/td&gt;&lt;/tr&gt;</v>
      </c>
    </row>
    <row r="174" spans="1:3" ht="29" x14ac:dyDescent="0.2">
      <c r="A174" s="26" t="s">
        <v>159</v>
      </c>
      <c r="B174" s="29" t="s">
        <v>178</v>
      </c>
      <c r="C174" t="str">
        <f>"&lt;tr&gt;&lt;td class='table-first-column'&gt;" &amp;A174 &amp; "&lt;/td&gt;&lt;td&gt;" &amp; B174 &amp; "&lt;/td&gt;&lt;/tr&gt;"</f>
        <v>&lt;tr&gt;&lt;td class='table-first-column'&gt;Use:&lt;/td&gt;&lt;td&gt;&lt;span class='formula'&gt;value1 &gt;= value2&lt;/span&gt; and replace each &lt;span class='formula'&gt;value&lt;/span&gt; with merge fields, expressions, or other numeric, text, date, datetime values.&lt;/td&gt;&lt;/tr&gt;</v>
      </c>
    </row>
    <row r="175" spans="1:3" ht="44" x14ac:dyDescent="0.2">
      <c r="A175" s="26" t="s">
        <v>160</v>
      </c>
      <c r="B175" s="28" t="s">
        <v>177</v>
      </c>
      <c r="C175" t="str">
        <f>"&lt;tr&gt;&lt;td class='table-first-column'&gt;" &amp;A175 &amp; "&lt;/td&gt;&lt;td&gt;" &amp; B175 &amp; "&lt;/td&gt;&lt;/tr&gt;"</f>
        <v>&lt;tr&gt;&lt;td class='table-first-column'&gt;Example:&lt;/td&gt;&lt;td&gt;&lt;span class='formula'&gt;IF(Commission__c &gt;= 1000000, "YES", "NO")&lt;/span&gt; assigns the YES value with a commission greater than or equal to one million. Note, this is a text formula field that uses a custom currency field called Commission.&lt;/td&gt;&lt;/tr&gt;</v>
      </c>
    </row>
    <row r="176" spans="1:3" x14ac:dyDescent="0.2">
      <c r="C176" s="34" t="s">
        <v>185</v>
      </c>
    </row>
    <row r="178" spans="1:3" x14ac:dyDescent="0.2">
      <c r="A178" s="23" t="s">
        <v>142</v>
      </c>
      <c r="B178" s="23" t="s">
        <v>216</v>
      </c>
      <c r="C178" t="str">
        <f>"&lt;div class='v-space'&gt;&lt;/div&gt;&lt;div id='" &amp; B178 &amp;"'&gt;&lt;h2&gt;" &amp;A178&amp; "&lt;/h2&gt;&lt;table&gt;&lt;tbody&gt;"</f>
        <v>&lt;div class='v-space'&gt;&lt;/div&gt;&lt;div id='and_s'&gt;&lt;h2&gt;&amp;&amp; (AND)&lt;/h2&gt;&lt;table&gt;&lt;tbody&gt;</v>
      </c>
    </row>
    <row r="179" spans="1:3" ht="28" x14ac:dyDescent="0.2">
      <c r="A179" s="26" t="s">
        <v>158</v>
      </c>
      <c r="B179" s="27" t="s">
        <v>88</v>
      </c>
      <c r="C179" t="str">
        <f>"&lt;tr&gt;&lt;td class='table-first-column'&gt;" &amp;A179 &amp; "&lt;/td&gt;&lt;td&gt;" &amp; B179 &amp; "&lt;/td&gt;&lt;/tr&gt;"</f>
        <v>&lt;tr&gt;&lt;td class='table-first-column'&gt;Description:&lt;/td&gt;&lt;td&gt;Evaluates if two values or expressions are both true. Use this operator as an alternative to the logical function AND.&lt;/td&gt;&lt;/tr&gt;</v>
      </c>
    </row>
    <row r="180" spans="1:3" ht="70" customHeight="1" x14ac:dyDescent="0.2">
      <c r="A180" s="26" t="s">
        <v>159</v>
      </c>
      <c r="B180" s="28" t="s">
        <v>186</v>
      </c>
      <c r="C180" t="str">
        <f>"&lt;tr&gt;&lt;td class='table-first-column'&gt;" &amp;A180 &amp; "&lt;/td&gt;&lt;td&gt;" &amp; B180 &amp; "&lt;/td&gt;&lt;/tr&gt;"</f>
        <v>&lt;tr&gt;&lt;td class='table-first-column'&gt;Use:&lt;/td&gt;&lt;td&gt;&lt;span class='formula'&gt;(logical1) &amp;&amp; (logical2)&lt;/span&gt; and replace &lt;span class='formula'&gt;logical1&lt;/span&gt; and &lt;span class='formula'&gt;logical2&lt;/span&gt; with the values or expressions that you want evaluated.&lt;/td&gt;&lt;/tr&gt;</v>
      </c>
    </row>
    <row r="181" spans="1:3" ht="69" customHeight="1" x14ac:dyDescent="0.2">
      <c r="A181" s="26" t="s">
        <v>160</v>
      </c>
      <c r="B181" s="28" t="s">
        <v>225</v>
      </c>
      <c r="C181" t="str">
        <f>"&lt;tr&gt;&lt;td class='table-first-column'&gt;" &amp;A181 &amp; "&lt;/td&gt;&lt;td&gt;" &amp; B181 &amp; "&lt;/td&gt;&lt;/tr&gt;"</f>
        <v>&lt;tr&gt;&lt;td class='table-first-column'&gt;Example:&lt;/td&gt;&lt;td&gt;&lt;span class='formula'&gt;IF((Price&lt;100 &amp;&amp; Quantity&lt;5),"Small", null)&lt;/span&gt;&lt;div class='v-space-s'&gt;&lt;/div&gt;This formula displays Small if the price is less than 100 and quantity is less than five. Otherwise, this field is blank.&lt;/td&gt;&lt;/tr&gt;</v>
      </c>
    </row>
    <row r="182" spans="1:3" x14ac:dyDescent="0.2">
      <c r="C182" s="34" t="s">
        <v>185</v>
      </c>
    </row>
    <row r="185" spans="1:3" x14ac:dyDescent="0.2">
      <c r="A185" s="23" t="s">
        <v>89</v>
      </c>
      <c r="B185" s="23" t="s">
        <v>215</v>
      </c>
      <c r="C185" t="str">
        <f>"&lt;div class='v-space'&gt;&lt;/div&gt;&lt;div id='" &amp; B185 &amp;"'&gt;&lt;h2&gt;" &amp;A185&amp; "&lt;/h2&gt;&lt;table&gt;&lt;tbody&gt;"</f>
        <v>&lt;div class='v-space'&gt;&lt;/div&gt;&lt;div id='or_s'&gt;&lt;h2&gt;|| (OR)&lt;/h2&gt;&lt;table&gt;&lt;tbody&gt;</v>
      </c>
    </row>
    <row r="186" spans="1:3" ht="28" x14ac:dyDescent="0.2">
      <c r="A186" s="26" t="s">
        <v>158</v>
      </c>
      <c r="B186" s="27" t="s">
        <v>90</v>
      </c>
      <c r="C186" t="str">
        <f>"&lt;tr&gt;&lt;td class='table-first-column'&gt;" &amp;A186 &amp; "&lt;/td&gt;&lt;td&gt;" &amp; B186 &amp; "&lt;/td&gt;&lt;/tr&gt;"</f>
        <v>&lt;tr&gt;&lt;td class='table-first-column'&gt;Description:&lt;/td&gt;&lt;td&gt;Evaluates if at least one of multiple values or expressions is true. Use this operator as an alternative to the logical function OR.&lt;/td&gt;&lt;/tr&gt;</v>
      </c>
    </row>
    <row r="187" spans="1:3" ht="29" x14ac:dyDescent="0.2">
      <c r="A187" s="26" t="s">
        <v>159</v>
      </c>
      <c r="B187" s="28" t="s">
        <v>179</v>
      </c>
      <c r="C187" t="str">
        <f>"&lt;tr&gt;&lt;td class='table-first-column'&gt;" &amp;A187 &amp; "&lt;/td&gt;&lt;td&gt;" &amp; B187 &amp; "&lt;/td&gt;&lt;/tr&gt;"</f>
        <v>&lt;tr&gt;&lt;td class='table-first-column'&gt;Use:&lt;/td&gt;&lt;td&gt;&lt;span class='formula'&gt;(logical1) || (logical2)&lt;/span&gt; and replace any number of logical references with the values or expressions you want evaluated.&lt;/td&gt;&lt;/tr&gt;</v>
      </c>
    </row>
    <row r="188" spans="1:3" ht="76" customHeight="1" x14ac:dyDescent="0.2">
      <c r="A188" s="26" t="s">
        <v>160</v>
      </c>
      <c r="B188" s="28" t="s">
        <v>224</v>
      </c>
      <c r="C188" t="str">
        <f>"&lt;tr&gt;&lt;td class='table-first-column'&gt;" &amp;A188 &amp; "&lt;/td&gt;&lt;td&gt;" &amp; B188 &amp; "&lt;/td&gt;&lt;/tr&gt;"</f>
        <v>&lt;tr&gt;&lt;td class='table-first-column'&gt;Example:&lt;/td&gt;&lt;td&gt;&lt;span class='formula'&gt;IF((Color__c == "Red" || Size__c &lt; 5),"Beautifual", "Normal")&lt;/span&gt;&lt;div class='v-space-s'&gt;&lt;/div&gt;This formula returns the category of a particular type of stone. If the color of the stone is Red or the size is less than 5, it is a “Beautiful” stone.&lt;/td&gt;&lt;/tr&gt;</v>
      </c>
    </row>
    <row r="189" spans="1:3" x14ac:dyDescent="0.2">
      <c r="C189" s="34" t="s">
        <v>185</v>
      </c>
    </row>
    <row r="190" spans="1:3" x14ac:dyDescent="0.2">
      <c r="A190" s="23"/>
      <c r="B190" s="23"/>
    </row>
    <row r="191" spans="1:3" x14ac:dyDescent="0.2">
      <c r="A191" s="23" t="s">
        <v>143</v>
      </c>
      <c r="B191" s="23" t="s">
        <v>157</v>
      </c>
      <c r="C191" t="str">
        <f>"&lt;div class='v-space'&gt;&lt;/div&gt;&lt;div id='" &amp; B191 &amp;"'&gt;&lt;h2&gt;" &amp;A191&amp; "&lt;/h2&gt;&lt;table&gt;&lt;tbody&gt;"</f>
        <v>&lt;div class='v-space'&gt;&lt;/div&gt;&lt;div id='concatenate'&gt;&lt;h2&gt;&amp; (Concatenate)&lt;/h2&gt;&lt;table&gt;&lt;tbody&gt;</v>
      </c>
    </row>
    <row r="192" spans="1:3" x14ac:dyDescent="0.2">
      <c r="A192" s="26" t="s">
        <v>158</v>
      </c>
      <c r="B192" s="27" t="s">
        <v>96</v>
      </c>
      <c r="C192" t="str">
        <f>"&lt;tr&gt;&lt;td class='table-first-column'&gt;" &amp;A192 &amp; "&lt;/td&gt;&lt;td&gt;" &amp; B192 &amp; "&lt;/td&gt;&lt;/tr&gt;"</f>
        <v>&lt;tr&gt;&lt;td class='table-first-column'&gt;Description:&lt;/td&gt;&lt;td&gt;Connects two or more strings.&lt;/td&gt;&lt;/tr&gt;</v>
      </c>
    </row>
    <row r="193" spans="1:3" ht="28" x14ac:dyDescent="0.2">
      <c r="A193" s="26" t="s">
        <v>159</v>
      </c>
      <c r="B193" s="29" t="s">
        <v>187</v>
      </c>
      <c r="C193" t="str">
        <f>"&lt;tr&gt;&lt;td class='table-first-column'&gt;" &amp;A193 &amp; "&lt;/td&gt;&lt;td&gt;" &amp; B193 &amp; "&lt;/td&gt;&lt;/tr&gt;"</f>
        <v>&lt;tr&gt;&lt;td class='table-first-column'&gt;Use:&lt;/td&gt;&lt;td&gt;&lt;span class='formula'&gt;string1 &amp; string2&lt;/span&gt; and replace each string with merge fields, expressions, or other values.&lt;/td&gt;&lt;/tr&gt;</v>
      </c>
    </row>
    <row r="194" spans="1:3" ht="60" x14ac:dyDescent="0.2">
      <c r="A194" s="26" t="s">
        <v>160</v>
      </c>
      <c r="B194" s="28" t="s">
        <v>223</v>
      </c>
      <c r="C194" t="str">
        <f>"&lt;tr&gt;&lt;td class='table-first-column'&gt;" &amp;A194 &amp; "&lt;/td&gt;&lt;td&gt;" &amp; B194 &amp; "&lt;/td&gt;&lt;/tr&gt;"</f>
        <v>&lt;tr&gt;&lt;td class='table-first-column'&gt;Example:&lt;/td&gt;&lt;td&gt;&lt;span class='formula'&gt;"Expense-" &amp; Trip_Name__c &amp; "-" &amp; ExpenseNum__c&lt;/span&gt; &lt;div class='v-space-s'&gt;&lt;/div&gt;This formula displays the text Expense- followed by trip name and the expense number. This is a text formula field that uses an expense number custom field.&lt;/td&gt;&lt;/tr&gt;</v>
      </c>
    </row>
    <row r="195" spans="1:3" x14ac:dyDescent="0.2">
      <c r="C195" s="34" t="s">
        <v>185</v>
      </c>
    </row>
    <row r="197" spans="1:3" x14ac:dyDescent="0.2">
      <c r="A197" s="23" t="s">
        <v>585</v>
      </c>
      <c r="B197" s="23" t="str">
        <f>SUBSTITUTE(LOWER(A197), " ", "_")</f>
        <v>add_days</v>
      </c>
      <c r="C197" t="str">
        <f>"&lt;div class='v-space'&gt;&lt;/div&gt;&lt;div id='" &amp; B197 &amp;"'&gt;&lt;h2&gt;" &amp;A197&amp; "&lt;/h2&gt;&lt;table&gt;&lt;tbody&gt;"</f>
        <v>&lt;div class='v-space'&gt;&lt;/div&gt;&lt;div id='add_days'&gt;&lt;h2&gt;ADD_DAYS&lt;/h2&gt;&lt;table&gt;&lt;tbody&gt;</v>
      </c>
    </row>
    <row r="198" spans="1:3" x14ac:dyDescent="0.2">
      <c r="A198" s="26" t="s">
        <v>158</v>
      </c>
      <c r="B198" s="27" t="s">
        <v>101</v>
      </c>
      <c r="C198" t="str">
        <f>"&lt;tr&gt;&lt;td class='table-first-column'&gt;" &amp;A198 &amp; "&lt;/td&gt;&lt;td&gt;" &amp; B198 &amp; "&lt;/td&gt;&lt;/tr&gt;"</f>
        <v>&lt;tr&gt;&lt;td class='table-first-column'&gt;Description:&lt;/td&gt;&lt;td&gt;Returns the date that is the indicated number of days before or after a specified date. &lt;/td&gt;&lt;/tr&gt;</v>
      </c>
    </row>
    <row r="199" spans="1:3" ht="31" x14ac:dyDescent="0.2">
      <c r="A199" s="26" t="s">
        <v>159</v>
      </c>
      <c r="B199" s="28" t="s">
        <v>587</v>
      </c>
      <c r="C199" t="str">
        <f>"&lt;tr&gt;&lt;td class='table-first-column'&gt;" &amp;A199 &amp; "&lt;/td&gt;&lt;td&gt;" &amp; B199 &amp; "&lt;/td&gt;&lt;/tr&gt;"</f>
        <v>&lt;tr&gt;&lt;td class='table-first-column'&gt;Use:&lt;/td&gt;&lt;td&gt;&lt;span class='formula'&gt;ADD_DAYS (date/datetime, num)&lt;/span&gt; and replace date with the start date and num with the number of days to be added.&lt;/td&gt;&lt;/tr&gt;</v>
      </c>
    </row>
    <row r="200" spans="1:3" ht="45" x14ac:dyDescent="0.2">
      <c r="A200" s="26" t="s">
        <v>160</v>
      </c>
      <c r="B200" s="28" t="s">
        <v>591</v>
      </c>
      <c r="C200" t="str">
        <f>"&lt;tr&gt;&lt;td class='table-first-column'&gt;" &amp;A200 &amp; "&lt;/td&gt;&lt;td&gt;" &amp; B200 &amp; "&lt;/td&gt;&lt;/tr&gt;"</f>
        <v>&lt;tr&gt;&lt;td class='table-first-column'&gt;Example:&lt;/td&gt;&lt;td&gt;&lt;span class='formula'&gt;ADD_DAYS(StartDate, 5)&lt;/span&gt;&lt;div class='v-space-s'&gt;&lt;/div&gt;Adds 5 days to the start date. For example, if the start date is &lt;b&gt;September 20, 2017&lt;/b&gt;, the resulting date is &lt;b&gt;September 25, 2017&lt;/b&gt;.&lt;/td&gt;&lt;/tr&gt;</v>
      </c>
    </row>
    <row r="201" spans="1:3" x14ac:dyDescent="0.2">
      <c r="C201" s="34" t="s">
        <v>185</v>
      </c>
    </row>
    <row r="203" spans="1:3" x14ac:dyDescent="0.2">
      <c r="A203" s="23" t="s">
        <v>586</v>
      </c>
      <c r="B203" s="23" t="str">
        <f>SUBSTITUTE(LOWER(A203), " ", "_")</f>
        <v>add_months</v>
      </c>
      <c r="C203" t="str">
        <f>"&lt;div class='v-space'&gt;&lt;/div&gt;&lt;div id='" &amp; B203 &amp;"'&gt;&lt;h2&gt;" &amp;A203&amp; "&lt;/h2&gt;&lt;table&gt;&lt;tbody&gt;"</f>
        <v>&lt;div class='v-space'&gt;&lt;/div&gt;&lt;div id='add_months'&gt;&lt;h2&gt;ADD_MONTHS&lt;/h2&gt;&lt;table&gt;&lt;tbody&gt;</v>
      </c>
    </row>
    <row r="204" spans="1:3" ht="42" x14ac:dyDescent="0.2">
      <c r="A204" s="26" t="s">
        <v>158</v>
      </c>
      <c r="B204" s="27" t="s">
        <v>100</v>
      </c>
      <c r="C204" t="str">
        <f>"&lt;tr&gt;&lt;td class='table-first-column'&gt;" &amp;A204 &amp; "&lt;/td&gt;&lt;td&gt;" &amp; B204 &amp; "&lt;/td&gt;&lt;/tr&gt;"</f>
        <v>&lt;tr&gt;&lt;td class='table-first-column'&gt;Description:&lt;/td&gt;&lt;td&gt;Returns the date that is the indicated number of months before or after a specified date. If the specified date is the last day of the month, the resulting date is the last day of the resulting month. Otherwise, the result has the same date component as the specified date.&lt;/td&gt;&lt;/tr&gt;</v>
      </c>
    </row>
    <row r="205" spans="1:3" ht="52" customHeight="1" x14ac:dyDescent="0.2">
      <c r="A205" s="26" t="s">
        <v>159</v>
      </c>
      <c r="B205" s="28" t="s">
        <v>592</v>
      </c>
      <c r="C205" t="str">
        <f>"&lt;tr&gt;&lt;td class='table-first-column'&gt;" &amp;A205 &amp; "&lt;/td&gt;&lt;td&gt;" &amp; B205 &amp; "&lt;/td&gt;&lt;/tr&gt;"</f>
        <v>&lt;tr&gt;&lt;td class='table-first-column'&gt;Use:&lt;/td&gt;&lt;td&gt;&lt;span class='formula'&gt;ADD_MONTHS (date/datetime, num) &lt;/span&gt;and replace &lt;span class='formula'&gt;date&lt;/span&gt; with the start date and &lt;span class='formula'&gt;num&lt;/span&gt; with the number of months to be added.&lt;/td&gt;&lt;/tr&gt;</v>
      </c>
    </row>
    <row r="206" spans="1:3" ht="75" x14ac:dyDescent="0.2">
      <c r="A206" s="26" t="s">
        <v>160</v>
      </c>
      <c r="B206" s="28" t="s">
        <v>593</v>
      </c>
      <c r="C206" t="str">
        <f>"&lt;tr&gt;&lt;td class='table-first-column'&gt;" &amp;A206 &amp; "&lt;/td&gt;&lt;td&gt;" &amp; B206 &amp; "&lt;/td&gt;&lt;/tr&gt;"</f>
        <v>&lt;tr&gt;&lt;td class='table-first-column'&gt;Example:&lt;/td&gt;&lt;td&gt;&lt;span class='formula'&gt;ADD_MONTHS(StartDate, 5)&lt;/span&gt;&lt;div class='v-space-s'&gt;&lt;/div&gt;Adds 5 months to the start date. For example, if the start date is &lt;b&gt;September 20, 2017&lt;/b&gt;, the resulting date is &lt;b&gt;February 20, 2018&lt;/b&gt;, If the start date is &lt;b&gt;September 30, 2017&lt;/b&gt;, the resulting date is &lt;b&gt;February 28, 2018&lt;/b&gt;.&lt;/td&gt;&lt;/tr&gt;</v>
      </c>
    </row>
    <row r="207" spans="1:3" x14ac:dyDescent="0.2">
      <c r="C207" s="34" t="s">
        <v>185</v>
      </c>
    </row>
    <row r="208" spans="1:3" x14ac:dyDescent="0.2">
      <c r="C208" s="34"/>
    </row>
    <row r="209" spans="1:3" x14ac:dyDescent="0.2">
      <c r="A209" s="23" t="s">
        <v>529</v>
      </c>
      <c r="B209" s="23" t="str">
        <f>SUBSTITUTE(LOWER(A209), " ", "_")</f>
        <v>agg_avg</v>
      </c>
      <c r="C209" t="str">
        <f>"&lt;div class='v-space'&gt;&lt;/div&gt;&lt;div id='" &amp; B209 &amp;"'&gt;&lt;h2&gt;" &amp;A209&amp; "&lt;/h2&gt;&lt;table&gt;&lt;tbody&gt;"</f>
        <v>&lt;div class='v-space'&gt;&lt;/div&gt;&lt;div id='agg_avg'&gt;&lt;h2&gt;AGG_AVG&lt;/h2&gt;&lt;table&gt;&lt;tbody&gt;</v>
      </c>
    </row>
    <row r="210" spans="1:3" ht="28" x14ac:dyDescent="0.2">
      <c r="A210" s="26" t="s">
        <v>158</v>
      </c>
      <c r="B210" s="27" t="s">
        <v>539</v>
      </c>
      <c r="C210" t="str">
        <f>"&lt;tr&gt;&lt;td class='table-first-column'&gt;" &amp;A210 &amp; "&lt;/td&gt;&lt;td&gt;" &amp; B210 &amp; "&lt;/td&gt;&lt;/tr&gt;"</f>
        <v>&lt;tr&gt;&lt;td class='table-first-column'&gt;Description:&lt;/td&gt;&lt;td&gt;Returns the average value of a numeric field matching the query criteria(optional) on the aggregate object from the Source with the group field filtered by the values retrieved from the Source Object. &lt;/td&gt;&lt;/tr&gt;</v>
      </c>
    </row>
    <row r="211" spans="1:3" ht="44" x14ac:dyDescent="0.2">
      <c r="A211" s="26" t="s">
        <v>159</v>
      </c>
      <c r="B211" s="28" t="s">
        <v>536</v>
      </c>
      <c r="C211" t="str">
        <f>"&lt;tr&gt;&lt;td class='table-first-column'&gt;" &amp;A211 &amp; "&lt;/td&gt;&lt;td&gt;" &amp; B211 &amp; "&lt;/td&gt;&lt;/tr&gt;"</f>
        <v>&lt;tr&gt;&lt;td class='table-first-column'&gt;Use:&lt;/td&gt;&lt;td&gt;&lt;span class='formula'&gt;AGG_AVG(aggregate_object_name, aggregate_field, group_field, group_values_field_on_source_object, [additional_criteria]) &lt;/span&gt;&lt;/td&gt;&lt;/tr&gt;</v>
      </c>
    </row>
    <row r="212" spans="1:3" ht="90" x14ac:dyDescent="0.2">
      <c r="A212" s="26" t="s">
        <v>160</v>
      </c>
      <c r="B212" s="28" t="s">
        <v>537</v>
      </c>
      <c r="C212" t="str">
        <f>"&lt;tr&gt;&lt;td class='table-first-column'&gt;" &amp;A212 &amp; "&lt;/td&gt;&lt;td&gt;" &amp; B212 &amp; "&lt;/td&gt;&lt;/tr&gt;"</f>
        <v>&lt;tr&gt;&lt;td class='table-first-column'&gt;Example:&lt;/td&gt;&lt;td&gt;Assuming the Source Object Name on the Executable is set as "Account", &lt;span class='formula'&gt;AGG_AVG("Opportunity", "Amount", "AccountId", "Id", "StageName='Closed Win')&lt;/span&gt;caculates the average Amount of the Opportunities grouped by the AccountId field whose Stage is "Closed Win" and the group field AccountId falls into Id values of the Account data retrieved from the Source.&lt;div class='v-space-s'&gt;&lt;/div&gt;&lt;/td&gt;&lt;/tr&gt;</v>
      </c>
    </row>
    <row r="213" spans="1:3" ht="69" customHeight="1" x14ac:dyDescent="0.2">
      <c r="A213" s="26" t="s">
        <v>181</v>
      </c>
      <c r="B213" s="32" t="s">
        <v>538</v>
      </c>
      <c r="C213" t="str">
        <f>"&lt;tr&gt;&lt;td class='table-first-column'&gt;" &amp;A213 &amp; "&lt;/td&gt;&lt;td&gt;" &amp; B213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14" spans="1:3" x14ac:dyDescent="0.2">
      <c r="C214" s="34" t="s">
        <v>185</v>
      </c>
    </row>
    <row r="215" spans="1:3" x14ac:dyDescent="0.2">
      <c r="C215" s="34"/>
    </row>
    <row r="216" spans="1:3" x14ac:dyDescent="0.2">
      <c r="A216" s="23" t="s">
        <v>530</v>
      </c>
      <c r="B216" s="23" t="str">
        <f>SUBSTITUTE(LOWER(A216), " ", "_")</f>
        <v>agg_count</v>
      </c>
      <c r="C216" t="str">
        <f>"&lt;div class='v-space'&gt;&lt;/div&gt;&lt;div id='" &amp; B216 &amp;"'&gt;&lt;h2&gt;" &amp;A216&amp; "&lt;/h2&gt;&lt;table&gt;&lt;tbody&gt;"</f>
        <v>&lt;div class='v-space'&gt;&lt;/div&gt;&lt;div id='agg_count'&gt;&lt;h2&gt;AGG_COUNT&lt;/h2&gt;&lt;table&gt;&lt;tbody&gt;</v>
      </c>
    </row>
    <row r="217" spans="1:3" ht="28" x14ac:dyDescent="0.2">
      <c r="A217" s="26" t="s">
        <v>158</v>
      </c>
      <c r="B217" s="27" t="s">
        <v>540</v>
      </c>
      <c r="C217" t="str">
        <f>"&lt;tr&gt;&lt;td class='table-first-column'&gt;" &amp;A217 &amp; "&lt;/td&gt;&lt;td&gt;" &amp; B217 &amp; "&lt;/td&gt;&lt;/tr&gt;"</f>
        <v>&lt;tr&gt;&lt;td class='table-first-column'&gt;Description:&lt;/td&gt;&lt;td&gt;Returns the number of rows matching the query criteria(optional) on the aggregate object from the Source with the group field filtered by the values retrieved from the Source Object. &lt;/td&gt;&lt;/tr&gt;</v>
      </c>
    </row>
    <row r="218" spans="1:3" ht="45" x14ac:dyDescent="0.2">
      <c r="A218" s="26" t="s">
        <v>159</v>
      </c>
      <c r="B218" s="28" t="s">
        <v>914</v>
      </c>
      <c r="C218" t="str">
        <f>"&lt;tr&gt;&lt;td class='table-first-column'&gt;" &amp;A218 &amp; "&lt;/td&gt;&lt;td&gt;" &amp; B218 &amp; "&lt;/td&gt;&lt;/tr&gt;"</f>
        <v>&lt;tr&gt;&lt;td class='table-first-column'&gt;Use:&lt;/td&gt;&lt;td&gt;&lt;span class='formula'&gt;AGG_COUNT(aggregate_object_name, aggregate_field_name, [group_field_name, group_field_value,]+ [additional_filters]) &lt;/span&gt;&lt;/td&gt;&lt;/tr&gt;</v>
      </c>
    </row>
    <row r="219" spans="1:3" ht="90" x14ac:dyDescent="0.2">
      <c r="A219" s="26" t="s">
        <v>160</v>
      </c>
      <c r="B219" s="28" t="s">
        <v>916</v>
      </c>
      <c r="C219" t="str">
        <f>"&lt;tr&gt;&lt;td class='table-first-column'&gt;" &amp;A219 &amp; "&lt;/td&gt;&lt;td&gt;" &amp; B219 &amp; "&lt;/td&gt;&lt;/tr&gt;"</f>
        <v>&lt;tr&gt;&lt;td class='table-first-column'&gt;Example:&lt;/td&gt;&lt;td&gt;Assuming the Source Object Name on the Executable is set as "Account", &lt;span class='formula'&gt;AGG_COUNT("Opportunity", "Id", "AccountId", Id, "StageName='Closed Win')&lt;/span&gt;caculates the number of the Opportunities grouped by the AccountId field whose Stage is "Closed Win" and the group field AccountId falls into Id values of the Account data retrieved from the Source.&lt;div class='v-space-s'&gt;&lt;/div&gt;&lt;/td&gt;&lt;/tr&gt;</v>
      </c>
    </row>
    <row r="220" spans="1:3" ht="69" customHeight="1" x14ac:dyDescent="0.2">
      <c r="A220" s="26" t="s">
        <v>181</v>
      </c>
      <c r="B220" s="32" t="s">
        <v>538</v>
      </c>
      <c r="C220" t="str">
        <f>"&lt;tr&gt;&lt;td class='table-first-column'&gt;" &amp;A220 &amp; "&lt;/td&gt;&lt;td&gt;" &amp; B220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21" spans="1:3" x14ac:dyDescent="0.2">
      <c r="C221" s="34" t="s">
        <v>185</v>
      </c>
    </row>
    <row r="222" spans="1:3" x14ac:dyDescent="0.2">
      <c r="C222" s="34"/>
    </row>
    <row r="223" spans="1:3" x14ac:dyDescent="0.2">
      <c r="A223" s="23" t="s">
        <v>531</v>
      </c>
      <c r="B223" s="23" t="str">
        <f>SUBSTITUTE(LOWER(A223), " ", "_")</f>
        <v>agg_count_distinct</v>
      </c>
      <c r="C223" t="str">
        <f>"&lt;div class='v-space'&gt;&lt;/div&gt;&lt;div id='" &amp; B223 &amp;"'&gt;&lt;h2&gt;" &amp;A223&amp; "&lt;/h2&gt;&lt;table&gt;&lt;tbody&gt;"</f>
        <v>&lt;div class='v-space'&gt;&lt;/div&gt;&lt;div id='agg_count_distinct'&gt;&lt;h2&gt;AGG_COUNT_DISTINCT&lt;/h2&gt;&lt;table&gt;&lt;tbody&gt;</v>
      </c>
    </row>
    <row r="224" spans="1:3" ht="28" x14ac:dyDescent="0.2">
      <c r="A224" s="26" t="s">
        <v>158</v>
      </c>
      <c r="B224" s="27" t="s">
        <v>541</v>
      </c>
      <c r="C224" t="str">
        <f>"&lt;tr&gt;&lt;td class='table-first-column'&gt;" &amp;A224 &amp; "&lt;/td&gt;&lt;td&gt;" &amp; B224 &amp; "&lt;/td&gt;&lt;/tr&gt;"</f>
        <v>&lt;tr&gt;&lt;td class='table-first-column'&gt;Description:&lt;/td&gt;&lt;td&gt;Returns the number of distinct non-null field values matching the query criteria(optional) on the aggregate object from the Source with the group field filtered by the values retrieved from the Source Object. &lt;/td&gt;&lt;/tr&gt;</v>
      </c>
    </row>
    <row r="225" spans="1:3" ht="45" x14ac:dyDescent="0.2">
      <c r="A225" s="26" t="s">
        <v>159</v>
      </c>
      <c r="B225" s="28" t="s">
        <v>913</v>
      </c>
      <c r="C225" t="str">
        <f>"&lt;tr&gt;&lt;td class='table-first-column'&gt;" &amp;A225 &amp; "&lt;/td&gt;&lt;td&gt;" &amp; B225 &amp; "&lt;/td&gt;&lt;/tr&gt;"</f>
        <v>&lt;tr&gt;&lt;td class='table-first-column'&gt;Use:&lt;/td&gt;&lt;td&gt;&lt;span class='formula'&gt;AGG_COUNT_DISTINCT(aggregate_object_name, aggregate_field_name, [group_field_name, group_field_value,]+ [additional_filters]) &lt;/span&gt;&lt;/td&gt;&lt;/tr&gt;</v>
      </c>
    </row>
    <row r="226" spans="1:3" ht="117" customHeight="1" x14ac:dyDescent="0.2">
      <c r="A226" s="26" t="s">
        <v>160</v>
      </c>
      <c r="B226" s="28" t="s">
        <v>915</v>
      </c>
      <c r="C226" t="str">
        <f>"&lt;tr&gt;&lt;td class='table-first-column'&gt;" &amp;A226 &amp; "&lt;/td&gt;&lt;td&gt;" &amp; B226 &amp; "&lt;/td&gt;&lt;/tr&gt;"</f>
        <v>&lt;tr&gt;&lt;td class='table-first-column'&gt;Example:&lt;/td&gt;&lt;td&gt;Assuming the Source Object Name on the Executable is set as "Account", &lt;span class='formula'&gt;AGG_COUNT_DISTINCT("Opportunity", "Type", "AccountId", Id, "StageName='Closed Win')&lt;/span&gt;caculates the number of distinct non-null Type values on the Opportunities grouped by the AccountId field whose Stage is "Closed Win" and the group field AccountId falls into Id values of the Account data retrieved from the Source.&lt;div class='v-space-s'&gt;&lt;/div&gt;&lt;/td&gt;&lt;/tr&gt;</v>
      </c>
    </row>
    <row r="227" spans="1:3" ht="69" customHeight="1" x14ac:dyDescent="0.2">
      <c r="A227" s="26" t="s">
        <v>181</v>
      </c>
      <c r="B227" s="32" t="s">
        <v>538</v>
      </c>
      <c r="C227" t="str">
        <f>"&lt;tr&gt;&lt;td class='table-first-column'&gt;" &amp;A227 &amp; "&lt;/td&gt;&lt;td&gt;" &amp; B227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28" spans="1:3" x14ac:dyDescent="0.2">
      <c r="C228" s="34" t="s">
        <v>185</v>
      </c>
    </row>
    <row r="229" spans="1:3" x14ac:dyDescent="0.2">
      <c r="C229" s="34"/>
    </row>
    <row r="230" spans="1:3" x14ac:dyDescent="0.2">
      <c r="A230" s="23" t="s">
        <v>532</v>
      </c>
      <c r="B230" s="23" t="str">
        <f>SUBSTITUTE(LOWER(A230), " ", "_")</f>
        <v>agg_max</v>
      </c>
      <c r="C230" t="str">
        <f>"&lt;div class='v-space'&gt;&lt;/div&gt;&lt;div id='" &amp; B230 &amp;"'&gt;&lt;h2&gt;" &amp;A230&amp; "&lt;/h2&gt;&lt;table&gt;&lt;tbody&gt;"</f>
        <v>&lt;div class='v-space'&gt;&lt;/div&gt;&lt;div id='agg_max'&gt;&lt;h2&gt;AGG_MAX&lt;/h2&gt;&lt;table&gt;&lt;tbody&gt;</v>
      </c>
    </row>
    <row r="231" spans="1:3" ht="28" x14ac:dyDescent="0.2">
      <c r="A231" s="26" t="s">
        <v>158</v>
      </c>
      <c r="B231" s="27" t="s">
        <v>542</v>
      </c>
      <c r="C231" t="str">
        <f>"&lt;tr&gt;&lt;td class='table-first-column'&gt;" &amp;A231 &amp; "&lt;/td&gt;&lt;td&gt;" &amp; B231 &amp; "&lt;/td&gt;&lt;/tr&gt;"</f>
        <v>&lt;tr&gt;&lt;td class='table-first-column'&gt;Description:&lt;/td&gt;&lt;td&gt;Returns the maximum value of a field matching the query criteria(optional) on the aggregate object from the Source with the group field filtered by the values retrieved from the Source Object. &lt;/td&gt;&lt;/tr&gt;</v>
      </c>
    </row>
    <row r="232" spans="1:3" ht="74" customHeight="1" x14ac:dyDescent="0.2">
      <c r="A232" s="26" t="s">
        <v>159</v>
      </c>
      <c r="B232" s="28" t="s">
        <v>910</v>
      </c>
      <c r="C232" t="str">
        <f>"&lt;tr&gt;&lt;td class='table-first-column'&gt;" &amp;A232 &amp; "&lt;/td&gt;&lt;td&gt;" &amp; B232 &amp; "&lt;/td&gt;&lt;/tr&gt;"</f>
        <v>&lt;tr&gt;&lt;td class='table-first-column'&gt;Use:&lt;/td&gt;&lt;td&gt;&lt;span class='formula'&gt;AGG_MAX(aggregate_object_name, aggregate_field_name, [group_field_name, group_field_value,]+ [additional_filters]) &lt;/span&gt;&lt;/td&gt;&lt;/tr&gt;</v>
      </c>
    </row>
    <row r="233" spans="1:3" ht="90" x14ac:dyDescent="0.2">
      <c r="A233" s="26" t="s">
        <v>160</v>
      </c>
      <c r="B233" s="28" t="s">
        <v>917</v>
      </c>
      <c r="C233" t="str">
        <f>"&lt;tr&gt;&lt;td class='table-first-column'&gt;" &amp;A233 &amp; "&lt;/td&gt;&lt;td&gt;" &amp; B233 &amp; "&lt;/td&gt;&lt;/tr&gt;"</f>
        <v>&lt;tr&gt;&lt;td class='table-first-column'&gt;Example:&lt;/td&gt;&lt;td&gt;Assuming the Source Object Name on the Executable is set as "Account", &lt;span class='formula'&gt;AGG_MAX("Opportunity", "Amount", "AccountId", Id, "StageName='Closed Win')&lt;/span&gt;caculates the max amount of Opportunities grouped by the AccountId field whose Stage is "Closed Win" and the group field AccountId falls into Id values of the Account data retrieved from the Source.&lt;div class='v-space-s'&gt;&lt;/div&gt;&lt;/td&gt;&lt;/tr&gt;</v>
      </c>
    </row>
    <row r="234" spans="1:3" ht="69" customHeight="1" x14ac:dyDescent="0.2">
      <c r="A234" s="26" t="s">
        <v>181</v>
      </c>
      <c r="B234" s="32" t="s">
        <v>538</v>
      </c>
      <c r="C234" t="str">
        <f>"&lt;tr&gt;&lt;td class='table-first-column'&gt;" &amp;A234 &amp; "&lt;/td&gt;&lt;td&gt;" &amp; B234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35" spans="1:3" x14ac:dyDescent="0.2">
      <c r="C235" s="34" t="s">
        <v>185</v>
      </c>
    </row>
    <row r="236" spans="1:3" x14ac:dyDescent="0.2">
      <c r="C236" s="34"/>
    </row>
    <row r="237" spans="1:3" x14ac:dyDescent="0.2">
      <c r="A237" s="23" t="s">
        <v>533</v>
      </c>
      <c r="B237" s="23" t="str">
        <f>SUBSTITUTE(LOWER(A237), " ", "_")</f>
        <v>agg_min</v>
      </c>
      <c r="C237" t="str">
        <f>"&lt;div class='v-space'&gt;&lt;/div&gt;&lt;div id='" &amp; B237 &amp;"'&gt;&lt;h2&gt;" &amp;A237&amp; "&lt;/h2&gt;&lt;table&gt;&lt;tbody&gt;"</f>
        <v>&lt;div class='v-space'&gt;&lt;/div&gt;&lt;div id='agg_min'&gt;&lt;h2&gt;AGG_MIN&lt;/h2&gt;&lt;table&gt;&lt;tbody&gt;</v>
      </c>
    </row>
    <row r="238" spans="1:3" ht="28" x14ac:dyDescent="0.2">
      <c r="A238" s="26" t="s">
        <v>158</v>
      </c>
      <c r="B238" s="27" t="s">
        <v>543</v>
      </c>
      <c r="C238" t="str">
        <f>"&lt;tr&gt;&lt;td class='table-first-column'&gt;" &amp;A238 &amp; "&lt;/td&gt;&lt;td&gt;" &amp; B238 &amp; "&lt;/td&gt;&lt;/tr&gt;"</f>
        <v>&lt;tr&gt;&lt;td class='table-first-column'&gt;Description:&lt;/td&gt;&lt;td&gt;Returns the minimum value of a field matching the query criteria(optional) on the aggregate object from the Source with the group field filtered by the values retrieved from the Source Object. &lt;/td&gt;&lt;/tr&gt;</v>
      </c>
    </row>
    <row r="239" spans="1:3" ht="67" customHeight="1" x14ac:dyDescent="0.2">
      <c r="A239" s="26" t="s">
        <v>159</v>
      </c>
      <c r="B239" s="28" t="s">
        <v>911</v>
      </c>
      <c r="C239" t="str">
        <f>"&lt;tr&gt;&lt;td class='table-first-column'&gt;" &amp;A239 &amp; "&lt;/td&gt;&lt;td&gt;" &amp; B239 &amp; "&lt;/td&gt;&lt;/tr&gt;"</f>
        <v>&lt;tr&gt;&lt;td class='table-first-column'&gt;Use:&lt;/td&gt;&lt;td&gt;&lt;span class='formula'&gt;AGG_MIN(aggregate_object_name, aggregate_field_name, [group_field_name, group_field_value,]+ [additional_filters]) &lt;/span&gt;&lt;/td&gt;&lt;/tr&gt;</v>
      </c>
    </row>
    <row r="240" spans="1:3" ht="90" x14ac:dyDescent="0.2">
      <c r="A240" s="26" t="s">
        <v>160</v>
      </c>
      <c r="B240" s="28" t="s">
        <v>918</v>
      </c>
      <c r="C240" t="str">
        <f>"&lt;tr&gt;&lt;td class='table-first-column'&gt;" &amp;A240 &amp; "&lt;/td&gt;&lt;td&gt;" &amp; B240 &amp; "&lt;/td&gt;&lt;/tr&gt;"</f>
        <v>&lt;tr&gt;&lt;td class='table-first-column'&gt;Example:&lt;/td&gt;&lt;td&gt;Assuming the Source Object Name on the Executable is set as "Account", &lt;span class='formula'&gt;AGG_MIN("Opportunity", "Amount", "AccountId", Id, "StageName='Closed Win')&lt;/span&gt;caculates the minimum amount of Opportunities grouped by the AccountId field whose Stage is "Closed Win" and the group field AccountId falls into Id values of the Account data retrieved from the Source.&lt;div class='v-space-s'&gt;&lt;/div&gt;&lt;/td&gt;&lt;/tr&gt;</v>
      </c>
    </row>
    <row r="241" spans="1:3" ht="69" customHeight="1" x14ac:dyDescent="0.2">
      <c r="A241" s="26" t="s">
        <v>181</v>
      </c>
      <c r="B241" s="32" t="s">
        <v>538</v>
      </c>
      <c r="C241" t="str">
        <f>"&lt;tr&gt;&lt;td class='table-first-column'&gt;" &amp;A241 &amp; "&lt;/td&gt;&lt;td&gt;" &amp; B241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42" spans="1:3" x14ac:dyDescent="0.2">
      <c r="C242" s="34" t="s">
        <v>185</v>
      </c>
    </row>
    <row r="243" spans="1:3" x14ac:dyDescent="0.2">
      <c r="C243" s="34"/>
    </row>
    <row r="244" spans="1:3" x14ac:dyDescent="0.2">
      <c r="A244" s="23" t="s">
        <v>534</v>
      </c>
      <c r="B244" s="23" t="str">
        <f>SUBSTITUTE(LOWER(A244), " ", "_")</f>
        <v>agg_sum</v>
      </c>
      <c r="C244" t="str">
        <f>"&lt;div class='v-space'&gt;&lt;/div&gt;&lt;div id='" &amp; B244 &amp;"'&gt;&lt;h2&gt;" &amp;A244&amp; "&lt;/h2&gt;&lt;table&gt;&lt;tbody&gt;"</f>
        <v>&lt;div class='v-space'&gt;&lt;/div&gt;&lt;div id='agg_sum'&gt;&lt;h2&gt;AGG_SUM&lt;/h2&gt;&lt;table&gt;&lt;tbody&gt;</v>
      </c>
    </row>
    <row r="245" spans="1:3" ht="28" x14ac:dyDescent="0.2">
      <c r="A245" s="26" t="s">
        <v>158</v>
      </c>
      <c r="B245" s="27" t="s">
        <v>543</v>
      </c>
      <c r="C245" t="str">
        <f>"&lt;tr&gt;&lt;td class='table-first-column'&gt;" &amp;A245 &amp; "&lt;/td&gt;&lt;td&gt;" &amp; B245 &amp; "&lt;/td&gt;&lt;/tr&gt;"</f>
        <v>&lt;tr&gt;&lt;td class='table-first-column'&gt;Description:&lt;/td&gt;&lt;td&gt;Returns the minimum value of a field matching the query criteria(optional) on the aggregate object from the Source with the group field filtered by the values retrieved from the Source Object. &lt;/td&gt;&lt;/tr&gt;</v>
      </c>
    </row>
    <row r="246" spans="1:3" ht="84" customHeight="1" x14ac:dyDescent="0.2">
      <c r="A246" s="26" t="s">
        <v>159</v>
      </c>
      <c r="B246" s="28" t="s">
        <v>912</v>
      </c>
      <c r="C246" t="str">
        <f>"&lt;tr&gt;&lt;td class='table-first-column'&gt;" &amp;A246 &amp; "&lt;/td&gt;&lt;td&gt;" &amp; B246 &amp; "&lt;/td&gt;&lt;/tr&gt;"</f>
        <v>&lt;tr&gt;&lt;td class='table-first-column'&gt;Use:&lt;/td&gt;&lt;td&gt;&lt;span class='formula'&gt;AGG_SUM(aggregate_object_name, aggregate_field_name, [group_field_name, group_field_value,]+ [additional_filters]) &lt;/span&gt;&lt;/td&gt;&lt;/tr&gt;</v>
      </c>
    </row>
    <row r="247" spans="1:3" ht="90" x14ac:dyDescent="0.2">
      <c r="A247" s="26" t="s">
        <v>160</v>
      </c>
      <c r="B247" s="28" t="s">
        <v>919</v>
      </c>
      <c r="C247" t="str">
        <f>"&lt;tr&gt;&lt;td class='table-first-column'&gt;" &amp;A247 &amp; "&lt;/td&gt;&lt;td&gt;" &amp; B247 &amp; "&lt;/td&gt;&lt;/tr&gt;"</f>
        <v>&lt;tr&gt;&lt;td class='table-first-column'&gt;Example:&lt;/td&gt;&lt;td&gt;Assuming the Source Object Name on the Executable is set as "Account", &lt;span class='formula'&gt;AGG_SUM("Opportunity", "Amount", "AccountId", Id, "StageName='Closed Win')&lt;/span&gt;caculates the sum amount of Opportunities grouped by the AccountId field whose Stage is "Closed Win" and the group field AccountId falls into Id values of the Account data retrieved from the Source.&lt;div class='v-space-s'&gt;&lt;/div&gt;&lt;/td&gt;&lt;/tr&gt;</v>
      </c>
    </row>
    <row r="248" spans="1:3" ht="69" customHeight="1" x14ac:dyDescent="0.2">
      <c r="A248" s="26" t="s">
        <v>181</v>
      </c>
      <c r="B248" s="32" t="s">
        <v>538</v>
      </c>
      <c r="C248" t="str">
        <f>"&lt;tr&gt;&lt;td class='table-first-column'&gt;" &amp;A248 &amp; "&lt;/td&gt;&lt;td&gt;" &amp; B248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49" spans="1:3" x14ac:dyDescent="0.2">
      <c r="C249" s="34" t="s">
        <v>185</v>
      </c>
    </row>
    <row r="250" spans="1:3" x14ac:dyDescent="0.2">
      <c r="C250" s="34"/>
    </row>
    <row r="252" spans="1:3" ht="17" x14ac:dyDescent="0.2">
      <c r="A252" s="26" t="s">
        <v>218</v>
      </c>
      <c r="B252" s="24" t="s">
        <v>155</v>
      </c>
      <c r="C252" t="str">
        <f>"&lt;div class='v-space'&gt;&lt;/div&gt;&lt;div id='" &amp; B252 &amp;"'&gt;&lt;h2&gt;" &amp;A252&amp; "&lt;/h2&gt;&lt;table&gt;&lt;tbody&gt;"</f>
        <v>&lt;div class='v-space'&gt;&lt;/div&gt;&lt;div id='and'&gt;&lt;h2&gt;AND&lt;/h2&gt;&lt;table&gt;&lt;tbody&gt;</v>
      </c>
    </row>
    <row r="253" spans="1:3" ht="51" x14ac:dyDescent="0.2">
      <c r="A253" s="23" t="s">
        <v>158</v>
      </c>
      <c r="B253" s="24" t="s">
        <v>219</v>
      </c>
      <c r="C253" t="str">
        <f>"&lt;tr&gt;&lt;td class='table-first-column'&gt;" &amp;A253 &amp; "&lt;/td&gt;&lt;td&gt;" &amp; B253 &amp; "&lt;/td&gt;&lt;/tr&gt;"</f>
        <v>&lt;tr&gt;&lt;td class='table-first-column'&gt;Description:&lt;/td&gt;&lt;td&gt;Determines if expressions are true or false. Returns TRUE if all expressions are true. Returns FALSE if any expression is false. Use this function as an alternative to the operator &lt;span class='formula'&gt;&amp;&amp; (AND)&lt;/span&gt;.&lt;/td&gt;&lt;/tr&gt;</v>
      </c>
    </row>
    <row r="254" spans="1:3" ht="34" x14ac:dyDescent="0.2">
      <c r="A254" s="23" t="s">
        <v>159</v>
      </c>
      <c r="B254" s="24" t="s">
        <v>220</v>
      </c>
      <c r="C254" t="str">
        <f>"&lt;tr&gt;&lt;td class='table-first-column'&gt;" &amp;A254 &amp; "&lt;/td&gt;&lt;td&gt;" &amp; B254 &amp; "&lt;/td&gt;&lt;/tr&gt;"</f>
        <v>&lt;tr&gt;&lt;td class='table-first-column'&gt;Use:&lt;/td&gt;&lt;td&gt;&lt;span class='formula'&gt;AND(logical1, logical2...)&lt;/span&gt; and replace any number of logical references with the expressions you want evaluated.&lt;/td&gt;&lt;/tr&gt;</v>
      </c>
    </row>
    <row r="255" spans="1:3" x14ac:dyDescent="0.2">
      <c r="B255" s="10"/>
      <c r="C255" s="34" t="s">
        <v>185</v>
      </c>
    </row>
    <row r="256" spans="1:3" x14ac:dyDescent="0.2">
      <c r="C256" s="34"/>
    </row>
    <row r="257" spans="1:3" x14ac:dyDescent="0.2">
      <c r="A257" s="23" t="s">
        <v>648</v>
      </c>
      <c r="B257" s="23" t="str">
        <f>SUBSTITUTE(LOWER(A257), " ", "_")</f>
        <v>base64_encode</v>
      </c>
      <c r="C257" t="str">
        <f>"&lt;div class='v-space'&gt;&lt;/div&gt;&lt;div id='" &amp; B257 &amp;"'&gt;&lt;h2&gt;" &amp;A257&amp; "&lt;/h2&gt;&lt;table&gt;&lt;tbody&gt;"</f>
        <v>&lt;div class='v-space'&gt;&lt;/div&gt;&lt;div id='base64_encode'&gt;&lt;h2&gt;BASE64_ENCODE&lt;/h2&gt;&lt;table&gt;&lt;tbody&gt;</v>
      </c>
    </row>
    <row r="258" spans="1:3" x14ac:dyDescent="0.2">
      <c r="A258" s="26" t="s">
        <v>158</v>
      </c>
      <c r="B258" s="27" t="s">
        <v>651</v>
      </c>
      <c r="C258" t="str">
        <f>"&lt;tr&gt;&lt;td class='table-first-column'&gt;" &amp;A258 &amp; "&lt;/td&gt;&lt;td&gt;" &amp; B258 &amp; "&lt;/td&gt;&lt;/tr&gt;"</f>
        <v>&lt;tr&gt;&lt;td class='table-first-column'&gt;Description:&lt;/td&gt;&lt;td&gt;Encode a String value to BASE64 format.&lt;/td&gt;&lt;/tr&gt;</v>
      </c>
    </row>
    <row r="259" spans="1:3" ht="87" customHeight="1" x14ac:dyDescent="0.2">
      <c r="A259" s="26" t="s">
        <v>159</v>
      </c>
      <c r="B259" s="28" t="s">
        <v>652</v>
      </c>
      <c r="C259" t="str">
        <f>"&lt;tr&gt;&lt;td class='table-first-column'&gt;" &amp;A259 &amp; "&lt;/td&gt;&lt;td&gt;" &amp; B259 &amp; "&lt;/td&gt;&lt;/tr&gt;"</f>
        <v>&lt;tr&gt;&lt;td class='table-first-column'&gt;Use:&lt;/td&gt;&lt;td&gt;&lt;span class='formula'&gt;BASE64_ENCODE(string)&lt;/span&gt;&lt;/td&gt;&lt;/tr&gt;</v>
      </c>
    </row>
    <row r="260" spans="1:3" x14ac:dyDescent="0.2">
      <c r="C260" s="34" t="s">
        <v>185</v>
      </c>
    </row>
    <row r="261" spans="1:3" x14ac:dyDescent="0.2">
      <c r="C261" s="34"/>
    </row>
    <row r="262" spans="1:3" x14ac:dyDescent="0.2">
      <c r="A262" s="23" t="s">
        <v>648</v>
      </c>
      <c r="B262" s="23" t="str">
        <f>SUBSTITUTE(LOWER(A262), " ", "_")</f>
        <v>base64_encode</v>
      </c>
      <c r="C262" t="str">
        <f>"&lt;div class='v-space'&gt;&lt;/div&gt;&lt;div id='" &amp; B262 &amp;"'&gt;&lt;h2&gt;" &amp;A262&amp; "&lt;/h2&gt;&lt;table&gt;&lt;tbody&gt;"</f>
        <v>&lt;div class='v-space'&gt;&lt;/div&gt;&lt;div id='base64_encode'&gt;&lt;h2&gt;BASE64_ENCODE&lt;/h2&gt;&lt;table&gt;&lt;tbody&gt;</v>
      </c>
    </row>
    <row r="263" spans="1:3" x14ac:dyDescent="0.2">
      <c r="A263" s="26" t="s">
        <v>158</v>
      </c>
      <c r="B263" s="27" t="s">
        <v>920</v>
      </c>
      <c r="C263" t="str">
        <f>"&lt;tr&gt;&lt;td class='table-first-column'&gt;" &amp;A263 &amp; "&lt;/td&gt;&lt;td&gt;" &amp; B263 &amp; "&lt;/td&gt;&lt;/tr&gt;"</f>
        <v>&lt;tr&gt;&lt;td class='table-first-column'&gt;Description:&lt;/td&gt;&lt;td&gt;Encode a string to BASE64.&lt;/td&gt;&lt;/tr&gt;</v>
      </c>
    </row>
    <row r="264" spans="1:3" ht="87" customHeight="1" x14ac:dyDescent="0.2">
      <c r="A264" s="26" t="s">
        <v>159</v>
      </c>
      <c r="B264" s="28" t="s">
        <v>652</v>
      </c>
      <c r="C264" t="str">
        <f>"&lt;tr&gt;&lt;td class='table-first-column'&gt;" &amp;A264 &amp; "&lt;/td&gt;&lt;td&gt;" &amp; B264 &amp; "&lt;/td&gt;&lt;/tr&gt;"</f>
        <v>&lt;tr&gt;&lt;td class='table-first-column'&gt;Use:&lt;/td&gt;&lt;td&gt;&lt;span class='formula'&gt;BASE64_ENCODE(string)&lt;/span&gt;&lt;/td&gt;&lt;/tr&gt;</v>
      </c>
    </row>
    <row r="265" spans="1:3" x14ac:dyDescent="0.2">
      <c r="C265" s="34" t="s">
        <v>185</v>
      </c>
    </row>
    <row r="266" spans="1:3" x14ac:dyDescent="0.2">
      <c r="C266" s="34"/>
    </row>
    <row r="267" spans="1:3" x14ac:dyDescent="0.2">
      <c r="A267" s="23" t="s">
        <v>649</v>
      </c>
      <c r="B267" s="23" t="str">
        <f>SUBSTITUTE(LOWER(A267), " ", "_")</f>
        <v>base64_decode</v>
      </c>
      <c r="C267" t="str">
        <f>"&lt;div class='v-space'&gt;&lt;/div&gt;&lt;div id='" &amp; B267 &amp;"'&gt;&lt;h2&gt;" &amp;A267&amp; "&lt;/h2&gt;&lt;table&gt;&lt;tbody&gt;"</f>
        <v>&lt;div class='v-space'&gt;&lt;/div&gt;&lt;div id='base64_decode'&gt;&lt;h2&gt;BASE64_DECODE&lt;/h2&gt;&lt;table&gt;&lt;tbody&gt;</v>
      </c>
    </row>
    <row r="268" spans="1:3" x14ac:dyDescent="0.2">
      <c r="A268" s="26" t="s">
        <v>158</v>
      </c>
      <c r="B268" s="27" t="s">
        <v>653</v>
      </c>
      <c r="C268" t="str">
        <f>"&lt;tr&gt;&lt;td class='table-first-column'&gt;" &amp;A268 &amp; "&lt;/td&gt;&lt;td&gt;" &amp; B268 &amp; "&lt;/td&gt;&lt;/tr&gt;"</f>
        <v>&lt;tr&gt;&lt;td class='table-first-column'&gt;Description:&lt;/td&gt;&lt;td&gt;Decode a BASE64 format to the original string.&lt;/td&gt;&lt;/tr&gt;</v>
      </c>
    </row>
    <row r="269" spans="1:3" ht="87" customHeight="1" x14ac:dyDescent="0.2">
      <c r="A269" s="26" t="s">
        <v>159</v>
      </c>
      <c r="B269" s="28" t="s">
        <v>654</v>
      </c>
      <c r="C269" t="str">
        <f>"&lt;tr&gt;&lt;td class='table-first-column'&gt;" &amp;A269 &amp; "&lt;/td&gt;&lt;td&gt;" &amp; B269 &amp; "&lt;/td&gt;&lt;/tr&gt;"</f>
        <v>&lt;tr&gt;&lt;td class='table-first-column'&gt;Use:&lt;/td&gt;&lt;td&gt;&lt;span class='formula'&gt;BASE64_DECODE(encoding)&lt;/span&gt;&lt;/td&gt;&lt;/tr&gt;</v>
      </c>
    </row>
    <row r="270" spans="1:3" x14ac:dyDescent="0.2">
      <c r="C270" s="34" t="s">
        <v>185</v>
      </c>
    </row>
    <row r="272" spans="1:3" x14ac:dyDescent="0.2">
      <c r="A272" s="23" t="s">
        <v>611</v>
      </c>
      <c r="B272" s="23" t="str">
        <f>SUBSTITUTE(LOWER(A272), " ", "_")</f>
        <v>blank_value</v>
      </c>
      <c r="C272" t="str">
        <f>"&lt;div class='v-space'&gt;&lt;/div&gt;&lt;div id='" &amp; B272 &amp;"'&gt;&lt;h2&gt;" &amp;A272&amp; "&lt;/h2&gt;&lt;table&gt;&lt;tbody&gt;"</f>
        <v>&lt;div class='v-space'&gt;&lt;/div&gt;&lt;div id='blank_value'&gt;&lt;h2&gt;BLANK_VALUE&lt;/h2&gt;&lt;table&gt;&lt;tbody&gt;</v>
      </c>
    </row>
    <row r="273" spans="1:3" ht="28" x14ac:dyDescent="0.2">
      <c r="A273" s="26" t="s">
        <v>158</v>
      </c>
      <c r="B273" s="27" t="s">
        <v>111</v>
      </c>
      <c r="C273" t="str">
        <f>"&lt;tr&gt;&lt;td class='table-first-column'&gt;" &amp;A273 &amp; "&lt;/td&gt;&lt;td&gt;" &amp; B273 &amp; "&lt;/td&gt;&lt;/tr&gt;"</f>
        <v>&lt;tr&gt;&lt;td class='table-first-column'&gt;Description:&lt;/td&gt;&lt;td&gt;Determines if an expression has a value and returns a substitute expression if it doesn’t. If the expression has a value, returns the value of the expression.&lt;/td&gt;&lt;/tr&gt;</v>
      </c>
    </row>
    <row r="274" spans="1:3" ht="87" customHeight="1" x14ac:dyDescent="0.2">
      <c r="A274" s="26" t="s">
        <v>159</v>
      </c>
      <c r="B274" s="28" t="s">
        <v>612</v>
      </c>
      <c r="C274" t="str">
        <f>"&lt;tr&gt;&lt;td class='table-first-column'&gt;" &amp;A274 &amp; "&lt;/td&gt;&lt;td&gt;" &amp; B274 &amp; "&lt;/td&gt;&lt;/tr&gt;"</f>
        <v>&lt;tr&gt;&lt;td class='table-first-column'&gt;Use:&lt;/td&gt;&lt;td&gt;&lt;span class='formula'&gt;BLANK_VALUE(expression, substitute_expression)&lt;/span&gt; and replace expression with the expression you want evaluated; replace substitute_expression with the value you want to replace any blank values.&lt;/td&gt;&lt;/tr&gt;</v>
      </c>
    </row>
    <row r="275" spans="1:3" ht="98" x14ac:dyDescent="0.2">
      <c r="A275" s="26" t="s">
        <v>180</v>
      </c>
      <c r="B275" s="27" t="s">
        <v>613</v>
      </c>
      <c r="C275" t="str">
        <f>"&lt;tr&gt;&lt;td class='table-first-column'&gt;" &amp;A275 &amp; "&lt;/td&gt;&lt;td&gt;" &amp; B275 &amp; "&lt;/td&gt;&lt;/tr&gt;"</f>
        <v>&lt;tr&gt;&lt;td class='table-first-column'&gt;Example&lt;/td&gt;&lt;td&gt;&lt;b&gt;Example 1&lt;/b&gt;&lt;div class='v-space-s'&gt;&lt;/div&gt;&lt;span class='formula'&gt;BLANK_VALUE(Department, “Undesignated”)&lt;/span&gt;&lt;div class='v-space-s'&gt;&lt;/div&gt;This formula returns the value of the Department field if the Department field contains a value. If the Department field is empty, this formula returns the word Undesignated.&lt;div class='v-space'&gt;&lt;/div&gt;&lt;b&gt;Example 2&lt;/b&gt;&lt;div class='v-space-s'&gt;&lt;/div&gt;&lt;span class='formula'&gt;BLANK_VALUE(Payment_Due_Date__c, StartDate)&lt;/span&gt;&lt;div class='v-space-s'&gt;&lt;/div&gt;This formula returns the contract start date whenever Payment Due Date is blank. Payment Due Date is a custom date field.&lt;/td&gt;&lt;/tr&gt;</v>
      </c>
    </row>
    <row r="276" spans="1:3" x14ac:dyDescent="0.2">
      <c r="C276" s="34" t="s">
        <v>185</v>
      </c>
    </row>
    <row r="277" spans="1:3" x14ac:dyDescent="0.2">
      <c r="C277" s="34"/>
    </row>
    <row r="279" spans="1:3" x14ac:dyDescent="0.2">
      <c r="A279" s="23" t="s">
        <v>119</v>
      </c>
      <c r="B279" s="23" t="str">
        <f>SUBSTITUTE(LOWER(A279), " ", "_")</f>
        <v>contains</v>
      </c>
      <c r="C279" t="str">
        <f>"&lt;div class='v-space'&gt;&lt;/div&gt;&lt;div id='" &amp; B279 &amp;"'&gt;&lt;h2&gt;" &amp;A279&amp; "&lt;/h2&gt;&lt;table&gt;&lt;tbody&gt;"</f>
        <v>&lt;div class='v-space'&gt;&lt;/div&gt;&lt;div id='contains'&gt;&lt;h2&gt;CONTAINS&lt;/h2&gt;&lt;table&gt;&lt;tbody&gt;</v>
      </c>
    </row>
    <row r="280" spans="1:3" ht="28" x14ac:dyDescent="0.2">
      <c r="A280" s="26" t="s">
        <v>158</v>
      </c>
      <c r="B280" s="27" t="s">
        <v>120</v>
      </c>
      <c r="C280" t="str">
        <f>"&lt;tr&gt;&lt;td class='table-first-column'&gt;" &amp;A280 &amp; "&lt;/td&gt;&lt;td&gt;" &amp; B280 &amp; "&lt;/td&gt;&lt;/tr&gt;"</f>
        <v>&lt;tr&gt;&lt;td class='table-first-column'&gt;Description:&lt;/td&gt;&lt;td&gt;Compares two arguments of text and returns TRUE if the first argument contains the second argument. If not, returns FALSE.&lt;/td&gt;&lt;/tr&gt;</v>
      </c>
    </row>
    <row r="281" spans="1:3" ht="47" customHeight="1" x14ac:dyDescent="0.2">
      <c r="A281" s="26" t="s">
        <v>159</v>
      </c>
      <c r="B281" s="28" t="s">
        <v>927</v>
      </c>
      <c r="C281" t="str">
        <f>"&lt;tr&gt;&lt;td class='table-first-column'&gt;" &amp;A281 &amp; "&lt;/td&gt;&lt;td&gt;" &amp; B281 &amp; "&lt;/td&gt;&lt;/tr&gt;"</f>
        <v>&lt;tr&gt;&lt;td class='table-first-column'&gt;Use:&lt;/td&gt;&lt;td&gt;&lt;span class='formula'&gt;CONTAINS(string, compare_string)&lt;/span&gt; and replace &lt;span class='formula'&gt;text&lt;/span&gt; with the string that contains the value of &lt;span class='formula'&gt;compare_string&lt;/span&gt;.&lt;/td&gt;&lt;/tr&gt;</v>
      </c>
    </row>
    <row r="282" spans="1:3" ht="123" customHeight="1" x14ac:dyDescent="0.2">
      <c r="A282" s="26"/>
      <c r="B282" s="27" t="s">
        <v>232</v>
      </c>
      <c r="C282" t="str">
        <f>"&lt;tr&gt;&lt;td class='table-first-column'&gt;" &amp;A282 &amp; "&lt;/td&gt;&lt;td&gt;" &amp; B282 &amp; "&lt;/td&gt;&lt;/tr&gt;"</f>
        <v>&lt;tr&gt;&lt;td class='table-first-column'&gt;&lt;/td&gt;&lt;td&gt;&lt;span class='formula'&gt;IF(CONTAINS(Product_Type__c, "part"), "Parts", "Service")&lt;/span&gt;&lt;div class='v-space-s'&gt;&lt;/div&gt;This formula checks the content of a custom text field named Product_Type__c and returns Parts for any product with the word “part” in it. Otherwise, it returns Service. Note that the values are case-sensitive, so if a Product_Type__c field contains the text “Part” or “PART,” this formula returns Services.&lt;/td&gt;&lt;/tr&gt;</v>
      </c>
    </row>
    <row r="283" spans="1:3" x14ac:dyDescent="0.2">
      <c r="A283" s="26" t="s">
        <v>181</v>
      </c>
      <c r="B283" s="32" t="s">
        <v>926</v>
      </c>
      <c r="C283" t="str">
        <f>"&lt;tr&gt;&lt;td class='table-first-column'&gt;" &amp;A283 &amp; "&lt;/td&gt;&lt;td&gt;" &amp; B283 &amp; "&lt;/td&gt;&lt;/tr&gt;"</f>
        <v>&lt;tr&gt;&lt;td class='table-first-column'&gt;Tips:&lt;/td&gt;&lt;td&gt;This function is case-sensitive so be sure your compare_string value has the correct capitalization.&lt;/td&gt;&lt;/tr&gt;</v>
      </c>
    </row>
    <row r="284" spans="1:3" x14ac:dyDescent="0.2">
      <c r="C284" s="34" t="s">
        <v>185</v>
      </c>
    </row>
    <row r="286" spans="1:3" x14ac:dyDescent="0.2">
      <c r="A286" s="23" t="s">
        <v>921</v>
      </c>
      <c r="B286" s="23" t="str">
        <f>SUBSTITUTE(LOWER(A286), " ", "_")</f>
        <v>contains_ignore_case</v>
      </c>
      <c r="C286" t="str">
        <f>"&lt;div class='v-space'&gt;&lt;/div&gt;&lt;div id='" &amp; B286 &amp;"'&gt;&lt;h2&gt;" &amp;A286&amp; "&lt;/h2&gt;&lt;table&gt;&lt;tbody&gt;"</f>
        <v>&lt;div class='v-space'&gt;&lt;/div&gt;&lt;div id='contains_ignore_case'&gt;&lt;h2&gt;CONTAINS_IGNORE_CASE&lt;/h2&gt;&lt;table&gt;&lt;tbody&gt;</v>
      </c>
    </row>
    <row r="287" spans="1:3" ht="28" x14ac:dyDescent="0.2">
      <c r="A287" s="26" t="s">
        <v>158</v>
      </c>
      <c r="B287" s="27" t="s">
        <v>922</v>
      </c>
      <c r="C287" t="str">
        <f>"&lt;tr&gt;&lt;td class='table-first-column'&gt;" &amp;A287 &amp; "&lt;/td&gt;&lt;td&gt;" &amp; B287 &amp; "&lt;/td&gt;&lt;/tr&gt;"</f>
        <v>&lt;tr&gt;&lt;td class='table-first-column'&gt;Description:&lt;/td&gt;&lt;td&gt;Compares two arguments of text and returns TRUE if the first argument contains the second argument ignoring case. If not, returns FALSE.&lt;/td&gt;&lt;/tr&gt;</v>
      </c>
    </row>
    <row r="288" spans="1:3" ht="47" customHeight="1" x14ac:dyDescent="0.2">
      <c r="A288" s="26" t="s">
        <v>159</v>
      </c>
      <c r="B288" s="28" t="s">
        <v>923</v>
      </c>
      <c r="C288" t="str">
        <f>"&lt;tr&gt;&lt;td class='table-first-column'&gt;" &amp;A288 &amp; "&lt;/td&gt;&lt;td&gt;" &amp; B288 &amp; "&lt;/td&gt;&lt;/tr&gt;"</f>
        <v>&lt;tr&gt;&lt;td class='table-first-column'&gt;Use:&lt;/td&gt;&lt;td&gt;&lt;span class='formula'&gt;CONTAINS_IGNORE_CASE(string, compare_string)&lt;/span&gt; and replace &lt;span class='formula'&gt;text&lt;/span&gt; with the text that contains the value of &lt;span class='formula'&gt;compare_text&lt;/span&gt;.&lt;/td&gt;&lt;/tr&gt;</v>
      </c>
    </row>
    <row r="289" spans="1:3" ht="123" customHeight="1" x14ac:dyDescent="0.2">
      <c r="A289" s="26"/>
      <c r="B289" s="27" t="s">
        <v>924</v>
      </c>
      <c r="C289" t="str">
        <f>"&lt;tr&gt;&lt;td class='table-first-column'&gt;" &amp;A289 &amp; "&lt;/td&gt;&lt;td&gt;" &amp; B289 &amp; "&lt;/td&gt;&lt;/tr&gt;"</f>
        <v>&lt;tr&gt;&lt;td class='table-first-column'&gt;&lt;/td&gt;&lt;td&gt;&lt;span class='formula'&gt;IF(CONTAINS_IGNORE_CASE(Product_Type__c, "part"), "Parts", "Service")&lt;/span&gt;&lt;div class='v-space-s'&gt;&lt;/div&gt;This formula checks the content of a custom text field named Product_Type__c and returns Parts for any product with the word “part” in it(case insensitive). Otherwise, it returns Service. Note that the values are case-sensitive, so if a Product_Type__c field contains the text “Part” or “PART,” this formula returns Services.&lt;/td&gt;&lt;/tr&gt;</v>
      </c>
    </row>
    <row r="290" spans="1:3" x14ac:dyDescent="0.2">
      <c r="A290" s="26" t="s">
        <v>181</v>
      </c>
      <c r="B290" s="32" t="s">
        <v>925</v>
      </c>
      <c r="C290" t="str">
        <f>"&lt;tr&gt;&lt;td class='table-first-column'&gt;" &amp;A290 &amp; "&lt;/td&gt;&lt;td&gt;" &amp; B290 &amp; "&lt;/td&gt;&lt;/tr&gt;"</f>
        <v>&lt;tr&gt;&lt;td class='table-first-column'&gt;Tips:&lt;/td&gt;&lt;td&gt;This function is case-insensitive.&lt;/td&gt;&lt;/tr&gt;</v>
      </c>
    </row>
    <row r="291" spans="1:3" x14ac:dyDescent="0.2">
      <c r="C291" s="34" t="s">
        <v>185</v>
      </c>
    </row>
    <row r="293" spans="1:3" x14ac:dyDescent="0.2">
      <c r="A293" s="23" t="s">
        <v>102</v>
      </c>
      <c r="B293" s="23" t="str">
        <f>SUBSTITUTE(LOWER(A293), " ", "_")</f>
        <v>date</v>
      </c>
      <c r="C293" t="str">
        <f>"&lt;div class='v-space'&gt;&lt;/div&gt;&lt;div id='" &amp; B293 &amp;"'&gt;&lt;h2&gt;" &amp;A293&amp; "&lt;/h2&gt;&lt;table&gt;&lt;tbody&gt;"</f>
        <v>&lt;div class='v-space'&gt;&lt;/div&gt;&lt;div id='date'&gt;&lt;h2&gt;DATE&lt;/h2&gt;&lt;table&gt;&lt;tbody&gt;</v>
      </c>
    </row>
    <row r="294" spans="1:3" x14ac:dyDescent="0.2">
      <c r="A294" s="26" t="s">
        <v>158</v>
      </c>
      <c r="B294" s="27" t="s">
        <v>182</v>
      </c>
      <c r="C294" t="str">
        <f>"&lt;tr&gt;&lt;td class='table-first-column'&gt;" &amp;A294 &amp; "&lt;/td&gt;&lt;td&gt;" &amp; B294 &amp; "&lt;/td&gt;&lt;/tr&gt;"</f>
        <v>&lt;tr&gt;&lt;td class='table-first-column'&gt;Description:&lt;/td&gt;&lt;td&gt;Returns a date value from year, month, and day values you enter. &lt;/td&gt;&lt;/tr&gt;</v>
      </c>
    </row>
    <row r="295" spans="1:3" ht="29" x14ac:dyDescent="0.2">
      <c r="A295" s="26" t="s">
        <v>159</v>
      </c>
      <c r="B295" s="28" t="s">
        <v>183</v>
      </c>
      <c r="C295" t="str">
        <f>"&lt;tr&gt;&lt;td class='table-first-column'&gt;" &amp;A295 &amp; "&lt;/td&gt;&lt;td&gt;" &amp; B295 &amp; "&lt;/td&gt;&lt;/tr&gt;"</f>
        <v>&lt;tr&gt;&lt;td class='table-first-column'&gt;Use:&lt;/td&gt;&lt;td&gt;&lt;span class='formula'&gt;DATE(year,month,day)&lt;/span&gt; and use year with a four-digit year, month with a two-digit month, and day with a two-digit day.&lt;/td&gt;&lt;/tr&gt;</v>
      </c>
    </row>
    <row r="296" spans="1:3" ht="38" customHeight="1" x14ac:dyDescent="0.2">
      <c r="A296" s="26" t="s">
        <v>160</v>
      </c>
      <c r="B296" s="28" t="s">
        <v>184</v>
      </c>
      <c r="C296" t="str">
        <f>"&lt;tr&gt;&lt;td class='table-first-column'&gt;" &amp;A296 &amp; "&lt;/td&gt;&lt;td&gt;" &amp; B296 &amp; "&lt;/td&gt;&lt;/tr&gt;"</f>
        <v>&lt;tr&gt;&lt;td class='table-first-column'&gt;Example:&lt;/td&gt;&lt;td&gt;&lt;span class='formula'&gt;DATE(2005, 01, 02)&lt;/span&gt; creates a date field of January 2, 2005.&lt;/td&gt;&lt;/tr&gt;</v>
      </c>
    </row>
    <row r="297" spans="1:3" x14ac:dyDescent="0.2">
      <c r="C297" s="34" t="s">
        <v>185</v>
      </c>
    </row>
    <row r="298" spans="1:3" ht="33" customHeight="1" x14ac:dyDescent="0.2"/>
    <row r="300" spans="1:3" x14ac:dyDescent="0.2">
      <c r="A300" s="23" t="s">
        <v>928</v>
      </c>
      <c r="B300" s="23" t="str">
        <f>SUBSTITUTE(LOWER(A300), " ", "_")</f>
        <v>days_between</v>
      </c>
      <c r="C300" t="str">
        <f>"&lt;div class='v-space'&gt;&lt;/div&gt;&lt;div id='" &amp; B300 &amp;"'&gt;&lt;h2&gt;" &amp;A300&amp; "&lt;/h2&gt;&lt;table&gt;&lt;tbody&gt;"</f>
        <v>&lt;div class='v-space'&gt;&lt;/div&gt;&lt;div id='days_between'&gt;&lt;h2&gt;DAYS_BETWEEN&lt;/h2&gt;&lt;table&gt;&lt;tbody&gt;</v>
      </c>
    </row>
    <row r="301" spans="1:3" x14ac:dyDescent="0.2">
      <c r="A301" s="26" t="s">
        <v>158</v>
      </c>
      <c r="B301" s="27" t="s">
        <v>189</v>
      </c>
      <c r="C301" t="str">
        <f>"&lt;tr&gt;&lt;td class='table-first-column'&gt;" &amp;A301 &amp; "&lt;/td&gt;&lt;td&gt;" &amp; B301 &amp; "&lt;/td&gt;&lt;/tr&gt;"</f>
        <v>&lt;tr&gt;&lt;td class='table-first-column'&gt;Description:&lt;/td&gt;&lt;td&gt;Returns a integer value that is the difference between two dates. &lt;/td&gt;&lt;/tr&gt;</v>
      </c>
    </row>
    <row r="302" spans="1:3" x14ac:dyDescent="0.2">
      <c r="A302" s="26" t="s">
        <v>159</v>
      </c>
      <c r="B302" s="39" t="s">
        <v>929</v>
      </c>
      <c r="C302" t="str">
        <f>"&lt;tr&gt;&lt;td class='table-first-column'&gt;" &amp;A302 &amp; "&lt;/td&gt;&lt;td&gt;" &amp; B302 &amp; "&lt;/td&gt;&lt;/tr&gt;"</f>
        <v>&lt;tr&gt;&lt;td class='table-first-column'&gt;Use:&lt;/td&gt;&lt;td&gt;&lt;span class='formula'&gt;DAYS_BETWEEN(date1, date2) &lt;/span&gt;&lt;/td&gt;&lt;/tr&gt;</v>
      </c>
    </row>
    <row r="303" spans="1:3" ht="30" x14ac:dyDescent="0.2">
      <c r="A303" s="26" t="s">
        <v>160</v>
      </c>
      <c r="B303" s="39" t="s">
        <v>930</v>
      </c>
      <c r="C303" t="str">
        <f>"&lt;tr&gt;&lt;td class='table-first-column'&gt;" &amp;A303 &amp; "&lt;/td&gt;&lt;td&gt;" &amp; B303 &amp; "&lt;/td&gt;&lt;/tr&gt;"</f>
        <v>&lt;tr&gt;&lt;td class='table-first-column'&gt;Example:&lt;/td&gt;&lt;td&gt;&lt;span class='formula'&gt;DAYS_BETWEEN(Birthdate__c, TODAY()) calculates days since the Birthdate__c.&lt;/span&gt;&lt;/td&gt;&lt;/tr&gt;</v>
      </c>
    </row>
    <row r="304" spans="1:3" x14ac:dyDescent="0.2">
      <c r="C304" s="34" t="s">
        <v>185</v>
      </c>
    </row>
    <row r="306" spans="1:3" x14ac:dyDescent="0.2">
      <c r="A306" s="23" t="s">
        <v>655</v>
      </c>
      <c r="B306" s="23" t="str">
        <f>SUBSTITUTE(LOWER(A306), " ", "_")</f>
        <v>ends_with</v>
      </c>
      <c r="C306" t="str">
        <f>"&lt;div class='v-space'&gt;&lt;/div&gt;&lt;div id='" &amp; B306 &amp;"'&gt;&lt;h2&gt;" &amp;A306&amp; "&lt;/h2&gt;&lt;table&gt;&lt;tbody&gt;"</f>
        <v>&lt;div class='v-space'&gt;&lt;/div&gt;&lt;div id='ends_with'&gt;&lt;h2&gt;ENDS_WITH&lt;/h2&gt;&lt;table&gt;&lt;tbody&gt;</v>
      </c>
    </row>
    <row r="307" spans="1:3" x14ac:dyDescent="0.2">
      <c r="A307" s="26" t="s">
        <v>158</v>
      </c>
      <c r="B307" s="27" t="s">
        <v>1024</v>
      </c>
      <c r="C307" t="str">
        <f>"&lt;tr&gt;&lt;td class='table-first-column'&gt;" &amp;A307 &amp; "&lt;/td&gt;&lt;td&gt;" &amp; B307 &amp; "&lt;/td&gt;&lt;/tr&gt;"</f>
        <v>&lt;tr&gt;&lt;td class='table-first-column'&gt;Description:&lt;/td&gt;&lt;td&gt;Determines if string ends with specific characters and returns TRUE if it does, case sensitive.&lt;/td&gt;&lt;/tr&gt;</v>
      </c>
    </row>
    <row r="308" spans="1:3" x14ac:dyDescent="0.2">
      <c r="A308" s="26" t="s">
        <v>159</v>
      </c>
      <c r="B308" s="28" t="s">
        <v>1023</v>
      </c>
      <c r="C308" t="str">
        <f>"&lt;tr&gt;&lt;td class='table-first-column'&gt;" &amp;A308 &amp; "&lt;/td&gt;&lt;td&gt;" &amp; B308 &amp; "&lt;/td&gt;&lt;/tr&gt;"</f>
        <v>&lt;tr&gt;&lt;td class='table-first-column'&gt;Use:&lt;/td&gt;&lt;td&gt;&lt;span class='formula'&gt;ENDS_WITH(string, compare_string)&lt;/span&gt;&lt;/td&gt;&lt;/tr&gt;</v>
      </c>
    </row>
    <row r="309" spans="1:3" ht="103" customHeight="1" x14ac:dyDescent="0.2">
      <c r="A309" s="26" t="s">
        <v>160</v>
      </c>
      <c r="B309" s="28" t="s">
        <v>656</v>
      </c>
      <c r="C309" t="str">
        <f>"&lt;tr&gt;&lt;td class='table-first-column'&gt;" &amp;A309 &amp; "&lt;/td&gt;&lt;td&gt;" &amp; B309 &amp; "&lt;/td&gt;&lt;/tr&gt;"</f>
        <v>&lt;tr&gt;&lt;td class='table-first-column'&gt;Example:&lt;/td&gt;&lt;td&gt;&lt;span class='formula'&gt;IF(ENDS_WITH (Product_type__c, "ICU"), "Medical", "Technical")&lt;/span&gt;&lt;div class='v-space-s'&gt;&lt;/div&gt;This example returns the text &lt;b&gt;Medical&lt;/b&gt; if the text in any Product Type custom text field ends with &lt;b&gt;ICU&lt;/b&gt;. For all other products, it displays &lt;b&gt;Technical&lt;/b&gt;.&lt;/td&gt;&lt;/tr&gt;</v>
      </c>
    </row>
    <row r="310" spans="1:3" x14ac:dyDescent="0.2">
      <c r="C310" s="34" t="s">
        <v>185</v>
      </c>
    </row>
    <row r="312" spans="1:3" x14ac:dyDescent="0.2">
      <c r="A312" s="23" t="s">
        <v>1020</v>
      </c>
      <c r="B312" s="23" t="str">
        <f>SUBSTITUTE(LOWER(A312), " ", "_")</f>
        <v>ends_with_ignore_case</v>
      </c>
      <c r="C312" t="str">
        <f>"&lt;div class='v-space'&gt;&lt;/div&gt;&lt;div id='" &amp; B312 &amp;"'&gt;&lt;h2&gt;" &amp;A312&amp; "&lt;/h2&gt;&lt;table&gt;&lt;tbody&gt;"</f>
        <v>&lt;div class='v-space'&gt;&lt;/div&gt;&lt;div id='ends_with_ignore_case'&gt;&lt;h2&gt;ENDS_WITH_IGNORE_CASE&lt;/h2&gt;&lt;table&gt;&lt;tbody&gt;</v>
      </c>
    </row>
    <row r="313" spans="1:3" x14ac:dyDescent="0.2">
      <c r="A313" s="26" t="s">
        <v>158</v>
      </c>
      <c r="B313" s="27" t="s">
        <v>1021</v>
      </c>
      <c r="C313" t="str">
        <f>"&lt;tr&gt;&lt;td class='table-first-column'&gt;" &amp;A313 &amp; "&lt;/td&gt;&lt;td&gt;" &amp; B313 &amp; "&lt;/td&gt;&lt;/tr&gt;"</f>
        <v>&lt;tr&gt;&lt;td class='table-first-column'&gt;Description:&lt;/td&gt;&lt;td&gt;Determines if string ends with specific characters and returns TRUE if it does, case insensitive.&lt;/td&gt;&lt;/tr&gt;</v>
      </c>
    </row>
    <row r="314" spans="1:3" ht="55" customHeight="1" x14ac:dyDescent="0.2">
      <c r="A314" s="26" t="s">
        <v>159</v>
      </c>
      <c r="B314" s="28" t="s">
        <v>1022</v>
      </c>
      <c r="C314" t="str">
        <f>"&lt;tr&gt;&lt;td class='table-first-column'&gt;" &amp;A314 &amp; "&lt;/td&gt;&lt;td&gt;" &amp; B314 &amp; "&lt;/td&gt;&lt;/tr&gt;"</f>
        <v>&lt;tr&gt;&lt;td class='table-first-column'&gt;Use:&lt;/td&gt;&lt;td&gt;&lt;span class='formula'&gt;ENDS_WITH_IGNORE_CASE(string, compare_string)&lt;/span&gt;&lt;/td&gt;&lt;/tr&gt;</v>
      </c>
    </row>
    <row r="315" spans="1:3" ht="103" customHeight="1" x14ac:dyDescent="0.2">
      <c r="A315" s="26" t="s">
        <v>160</v>
      </c>
      <c r="B315" s="28" t="s">
        <v>1025</v>
      </c>
      <c r="C315" t="str">
        <f>"&lt;tr&gt;&lt;td class='table-first-column'&gt;" &amp;A315 &amp; "&lt;/td&gt;&lt;td&gt;" &amp; B315 &amp; "&lt;/td&gt;&lt;/tr&gt;"</f>
        <v>&lt;tr&gt;&lt;td class='table-first-column'&gt;Example:&lt;/td&gt;&lt;td&gt;&lt;span class='formula'&gt;IF(ENDS_WITH_IGNORE_CASE (Product_type__c, "icu"), "Medical", "Technical")&lt;/span&gt;&lt;div class='v-space-s'&gt;&lt;/div&gt;This example returns the text &lt;b&gt;Medical&lt;/b&gt; if the text in any Product Type custom text field ends with &lt;b&gt;icu&lt;/b&gt;, ignoring case. For all other products, it displays &lt;b&gt;Technical&lt;/b&gt;.&lt;/td&gt;&lt;/tr&gt;</v>
      </c>
    </row>
    <row r="316" spans="1:3" x14ac:dyDescent="0.2">
      <c r="C316" s="34" t="s">
        <v>185</v>
      </c>
    </row>
    <row r="318" spans="1:3" x14ac:dyDescent="0.2">
      <c r="A318" s="23" t="s">
        <v>564</v>
      </c>
      <c r="B318" s="23" t="str">
        <f>SUBSTITUTE(LOWER(A318), " ", "_")</f>
        <v>escape_html4</v>
      </c>
      <c r="C318" t="str">
        <f>"&lt;div class='v-space'&gt;&lt;/div&gt;&lt;div id='" &amp; B318 &amp;"'&gt;&lt;h2&gt;" &amp;A318&amp; "&lt;/h2&gt;&lt;table&gt;&lt;tbody&gt;"</f>
        <v>&lt;div class='v-space'&gt;&lt;/div&gt;&lt;div id='escape_html4'&gt;&lt;h2&gt;ESCAPE_HTML4&lt;/h2&gt;&lt;table&gt;&lt;tbody&gt;</v>
      </c>
    </row>
    <row r="319" spans="1:3" ht="28" x14ac:dyDescent="0.2">
      <c r="A319" s="35" t="s">
        <v>158</v>
      </c>
      <c r="B319" s="27" t="s">
        <v>565</v>
      </c>
      <c r="C319" t="str">
        <f>"&lt;tr&gt;&lt;td class='table-first-column'&gt;" &amp;A319 &amp; "&lt;/td&gt;&lt;td&gt;" &amp; B319 &amp; "&lt;/td&gt;&lt;/tr&gt;"</f>
        <v>&lt;tr&gt;&lt;td class='table-first-column'&gt;Description:&lt;/td&gt;&lt;td&gt;Escapes the characters in a String using HTML 4.0 entities. It is equal to Apex String class's &lt;span class='formula'&gt;escapeHtml4()&lt;/span method.&lt;/td&gt;&lt;/tr&gt;</v>
      </c>
    </row>
    <row r="320" spans="1:3" ht="55" customHeight="1" x14ac:dyDescent="0.2">
      <c r="A320" s="36" t="s">
        <v>159</v>
      </c>
      <c r="B320" s="28" t="s">
        <v>932</v>
      </c>
      <c r="C320" t="str">
        <f>"&lt;tr&gt;&lt;td class='table-first-column'&gt;" &amp;A320 &amp; "&lt;/td&gt;&lt;td&gt;" &amp; B320 &amp; "&lt;/td&gt;&lt;/tr&gt;"</f>
        <v>&lt;tr&gt;&lt;td class='table-first-column'&gt;Use:&lt;/td&gt;&lt;td&gt;&lt;span class='formula'&gt;ESCAPE_HTML4(string)&lt;/span&gt; and replace expression with a text value, merge field, or expression.&lt;/td&gt;&lt;/tr&gt;</v>
      </c>
    </row>
    <row r="321" spans="1:3" x14ac:dyDescent="0.2">
      <c r="C321" s="34" t="s">
        <v>185</v>
      </c>
    </row>
    <row r="323" spans="1:3" x14ac:dyDescent="0.2">
      <c r="A323" s="23" t="s">
        <v>566</v>
      </c>
      <c r="B323" s="23" t="str">
        <f>SUBSTITUTE(LOWER(A323), " ", "_")</f>
        <v>escape_xml</v>
      </c>
      <c r="C323" t="str">
        <f>"&lt;div class='v-space'&gt;&lt;/div&gt;&lt;div id='" &amp; B323 &amp;"'&gt;&lt;h2&gt;" &amp;A323&amp; "&lt;/h2&gt;&lt;table&gt;&lt;tbody&gt;"</f>
        <v>&lt;div class='v-space'&gt;&lt;/div&gt;&lt;div id='escape_xml'&gt;&lt;h2&gt;ESCAPE_XML&lt;/h2&gt;&lt;table&gt;&lt;tbody&gt;</v>
      </c>
    </row>
    <row r="324" spans="1:3" ht="28" x14ac:dyDescent="0.2">
      <c r="A324" s="35" t="s">
        <v>158</v>
      </c>
      <c r="B324" s="27" t="s">
        <v>567</v>
      </c>
      <c r="C324" t="str">
        <f>"&lt;tr&gt;&lt;td class='table-first-column'&gt;" &amp;A324 &amp; "&lt;/td&gt;&lt;td&gt;" &amp; B324 &amp; "&lt;/td&gt;&lt;/tr&gt;"</f>
        <v>&lt;tr&gt;&lt;td class='table-first-column'&gt;Description:&lt;/td&gt;&lt;td&gt;Escapes the characters in a String using XML entities. It is equal to Apex String class's &lt;span class='formula'&gt;escapeXml()&lt;/span method.&lt;/td&gt;&lt;/tr&gt;</v>
      </c>
    </row>
    <row r="325" spans="1:3" ht="55" customHeight="1" x14ac:dyDescent="0.2">
      <c r="A325" s="36" t="s">
        <v>159</v>
      </c>
      <c r="B325" s="28" t="s">
        <v>931</v>
      </c>
      <c r="C325" t="str">
        <f>"&lt;tr&gt;&lt;td class='table-first-column'&gt;" &amp;A325 &amp; "&lt;/td&gt;&lt;td&gt;" &amp; B325 &amp; "&lt;/td&gt;&lt;/tr&gt;"</f>
        <v>&lt;tr&gt;&lt;td class='table-first-column'&gt;Use:&lt;/td&gt;&lt;td&gt;&lt;span class='formula'&gt;ESCAPE_XML(string)&lt;/span&gt; and replace expression with a text value, merge field, or expression.&lt;/td&gt;&lt;/tr&gt;</v>
      </c>
    </row>
    <row r="326" spans="1:3" x14ac:dyDescent="0.2">
      <c r="C326" s="34" t="s">
        <v>185</v>
      </c>
    </row>
    <row r="327" spans="1:3" ht="22" customHeight="1" x14ac:dyDescent="0.2"/>
    <row r="328" spans="1:3" x14ac:dyDescent="0.2">
      <c r="A328" s="23" t="s">
        <v>933</v>
      </c>
      <c r="B328" s="23" t="str">
        <f>SUBSTITUTE(LOWER(A328), " ", "_")</f>
        <v>has_permission</v>
      </c>
      <c r="C328" t="str">
        <f>"&lt;div class='v-space'&gt;&lt;/div&gt;&lt;div id='" &amp; B328 &amp;"'&gt;&lt;h2&gt;" &amp;A328&amp; "&lt;/h2&gt;&lt;table&gt;&lt;tbody&gt;"</f>
        <v>&lt;div class='v-space'&gt;&lt;/div&gt;&lt;div id='has_permission'&gt;&lt;h2&gt;HAS_PERMISSION&lt;/h2&gt;&lt;table&gt;&lt;tbody&gt;</v>
      </c>
    </row>
    <row r="329" spans="1:3" x14ac:dyDescent="0.2">
      <c r="A329" s="26" t="s">
        <v>190</v>
      </c>
      <c r="B329" s="27" t="s">
        <v>934</v>
      </c>
      <c r="C329" t="str">
        <f>"&lt;tr&gt;&lt;td class='table-first-column'&gt;" &amp;A329 &amp; "&lt;/td&gt;&lt;td&gt;" &amp; B329 &amp; "&lt;/td&gt;&lt;/tr&gt;"</f>
        <v>&lt;tr&gt;&lt;td class='table-first-column'&gt;Description:​​&lt;/td&gt;&lt;td&gt;Determines if the current running user has a custom permission in the current org.&lt;/td&gt;&lt;/tr&gt;</v>
      </c>
    </row>
    <row r="330" spans="1:3" x14ac:dyDescent="0.2">
      <c r="A330" s="26" t="s">
        <v>159</v>
      </c>
      <c r="B330" s="28" t="s">
        <v>935</v>
      </c>
      <c r="C330" t="str">
        <f>"&lt;tr&gt;&lt;td class='table-first-column'&gt;" &amp;A330 &amp; "&lt;/td&gt;&lt;td&gt;" &amp; B330 &amp; "&lt;/td&gt;&lt;/tr&gt;"</f>
        <v>&lt;tr&gt;&lt;td class='table-first-column'&gt;Use:&lt;/td&gt;&lt;td&gt;&lt;span class='formula'&gt;HAS_PERMISSION(custom_permission_name)&lt;/span&gt;&lt;/td&gt;&lt;/tr&gt;</v>
      </c>
    </row>
    <row r="331" spans="1:3" x14ac:dyDescent="0.2">
      <c r="A331" s="26" t="s">
        <v>160</v>
      </c>
      <c r="B331" s="31" t="s">
        <v>936</v>
      </c>
      <c r="C331" t="str">
        <f>"&lt;tr&gt;&lt;td class='table-first-column'&gt;" &amp;A331 &amp; "&lt;/td&gt;&lt;td&gt;" &amp; B331 &amp; "&lt;/td&gt;&lt;/tr&gt;"</f>
        <v>&lt;tr&gt;&lt;td class='table-first-column'&gt;Example:&lt;/td&gt;&lt;td&gt;&lt;span class='formula'&gt;HAS_PERMISSION("abc")&lt;/span&gt; checks if the current user has the custom permission whose name is "abc" in the current org.&lt;/td&gt;&lt;/tr&gt;</v>
      </c>
    </row>
    <row r="332" spans="1:3" x14ac:dyDescent="0.2">
      <c r="C332" s="34" t="s">
        <v>185</v>
      </c>
    </row>
    <row r="333" spans="1:3" ht="22" customHeight="1" x14ac:dyDescent="0.2"/>
    <row r="334" spans="1:3" x14ac:dyDescent="0.2">
      <c r="A334" s="23" t="s">
        <v>112</v>
      </c>
      <c r="B334" s="23" t="str">
        <f>SUBSTITUTE(LOWER(A334), " ", "_")</f>
        <v>if</v>
      </c>
      <c r="C334" t="str">
        <f>"&lt;div class='v-space'&gt;&lt;/div&gt;&lt;div id='" &amp; B334 &amp;"'&gt;&lt;h2&gt;" &amp;A334&amp; "&lt;/h2&gt;&lt;table&gt;&lt;tbody&gt;"</f>
        <v>&lt;div class='v-space'&gt;&lt;/div&gt;&lt;div id='if'&gt;&lt;h2&gt;IF&lt;/h2&gt;&lt;table&gt;&lt;tbody&gt;</v>
      </c>
    </row>
    <row r="335" spans="1:3" ht="28" x14ac:dyDescent="0.2">
      <c r="A335" s="26" t="s">
        <v>190</v>
      </c>
      <c r="B335" s="27" t="s">
        <v>938</v>
      </c>
      <c r="C335" t="str">
        <f>"&lt;tr&gt;&lt;td class='table-first-column'&gt;" &amp;A335 &amp; "&lt;/td&gt;&lt;td&gt;" &amp; B335 &amp; "&lt;/td&gt;&lt;/tr&gt;"</f>
        <v>&lt;tr&gt;&lt;td class='table-first-column'&gt;Description:​​&lt;/td&gt;&lt;td&gt;Evaluate the condition specified in the first argument; if it's true, return the value_if_true; if not, provide the value_if_true instead.&lt;/td&gt;&lt;/tr&gt;</v>
      </c>
    </row>
    <row r="336" spans="1:3" ht="30" x14ac:dyDescent="0.2">
      <c r="A336" s="26" t="s">
        <v>159</v>
      </c>
      <c r="B336" s="28" t="s">
        <v>937</v>
      </c>
      <c r="C336" t="str">
        <f>"&lt;tr&gt;&lt;td class='table-first-column'&gt;" &amp;A336 &amp; "&lt;/td&gt;&lt;td&gt;" &amp; B336 &amp; "&lt;/td&gt;&lt;/tr&gt;"</f>
        <v>&lt;tr&gt;&lt;td class='table-first-column'&gt;Use:&lt;/td&gt;&lt;td&gt;&lt;span class='formula'&gt;IF(logical_test, value_if_true, value_if_false)&lt;/span&gt;&lt;/td&gt;&lt;/tr&gt;</v>
      </c>
    </row>
    <row r="337" spans="1:3" x14ac:dyDescent="0.2">
      <c r="A337" s="26" t="s">
        <v>160</v>
      </c>
      <c r="B337" s="31" t="s">
        <v>939</v>
      </c>
      <c r="C337" t="str">
        <f>"&lt;tr&gt;&lt;td class='table-first-column'&gt;" &amp;A337 &amp; "&lt;/td&gt;&lt;td&gt;" &amp; B337 &amp; "&lt;/td&gt;&lt;/tr&gt;"</f>
        <v>&lt;tr&gt;&lt;td class='table-first-column'&gt;Example:&lt;/td&gt;&lt;td&gt;&lt;span class='formula'&gt;IF(Revenue__c &gt; 10000, "High", "Medium")&lt;/span&gt; checks if the Revenue__c of the source record is greater than 1000, if it's true, return "High"; otherwise return "Medium".&lt;/td&gt;&lt;/tr&gt;</v>
      </c>
    </row>
    <row r="338" spans="1:3" x14ac:dyDescent="0.2">
      <c r="C338" s="34" t="s">
        <v>185</v>
      </c>
    </row>
    <row r="339" spans="1:3" x14ac:dyDescent="0.2">
      <c r="C339" s="34"/>
    </row>
    <row r="340" spans="1:3" x14ac:dyDescent="0.2">
      <c r="A340" s="23" t="s">
        <v>632</v>
      </c>
      <c r="B340" s="23" t="str">
        <f>SUBSTITUTE(LOWER(A340), " ", "_")</f>
        <v>index_of</v>
      </c>
      <c r="C340" t="str">
        <f>"&lt;div class='v-space'&gt;&lt;/div&gt;&lt;div id='" &amp; B340 &amp;"'&gt;&lt;h2&gt;" &amp;A340&amp; "&lt;/h2&gt;&lt;table&gt;&lt;tbody&gt;"</f>
        <v>&lt;div class='v-space'&gt;&lt;/div&gt;&lt;div id='index_of'&gt;&lt;h2&gt;INDEX_OF&lt;/h2&gt;&lt;table&gt;&lt;tbody&gt;</v>
      </c>
    </row>
    <row r="341" spans="1:3" x14ac:dyDescent="0.2">
      <c r="A341" s="26" t="s">
        <v>190</v>
      </c>
      <c r="B341" s="27" t="s">
        <v>637</v>
      </c>
      <c r="C341" t="str">
        <f>"&lt;tr&gt;&lt;td class='table-first-column'&gt;" &amp;A341 &amp; "&lt;/td&gt;&lt;td&gt;" &amp; B341 &amp; "&lt;/td&gt;&lt;/tr&gt;"</f>
        <v>&lt;tr&gt;&lt;td class='table-first-column'&gt;Description:​​&lt;/td&gt;&lt;td&gt;Returns the first index of substring in the full string, case sensitive.&lt;/td&gt;&lt;/tr&gt;</v>
      </c>
    </row>
    <row r="342" spans="1:3" x14ac:dyDescent="0.2">
      <c r="A342" s="26" t="s">
        <v>159</v>
      </c>
      <c r="B342" s="28" t="s">
        <v>634</v>
      </c>
      <c r="C342" t="str">
        <f>"&lt;tr&gt;&lt;td class='table-first-column'&gt;" &amp;A342 &amp; "&lt;/td&gt;&lt;td&gt;" &amp; B342 &amp; "&lt;/td&gt;&lt;/tr&gt;"</f>
        <v>&lt;tr&gt;&lt;td class='table-first-column'&gt;Use:&lt;/td&gt;&lt;td&gt;&lt;span class='formula'&gt;INDEX_OF(string, substring, [index])&lt;/span&gt;.&lt;/td&gt;&lt;/tr&gt;</v>
      </c>
    </row>
    <row r="343" spans="1:3" x14ac:dyDescent="0.2">
      <c r="A343" s="26" t="s">
        <v>160</v>
      </c>
      <c r="B343" s="28" t="s">
        <v>635</v>
      </c>
      <c r="C343" t="str">
        <f>"&lt;tr&gt;&lt;td class='table-first-column'&gt;" &amp;A343 &amp; "&lt;/td&gt;&lt;td&gt;" &amp; B343 &amp; "&lt;/td&gt;&lt;/tr&gt;"</f>
        <v>&lt;tr&gt;&lt;td class='table-first-column'&gt;Example:&lt;/td&gt;&lt;td&gt;&lt;span class='formula'&gt;INDEX_OF("abcdbcdefg", "bcd")&lt;/span&gt; returns 1.&lt;/td&gt;&lt;/tr&gt;</v>
      </c>
    </row>
    <row r="344" spans="1:3" x14ac:dyDescent="0.2">
      <c r="C344" s="34" t="s">
        <v>185</v>
      </c>
    </row>
    <row r="345" spans="1:3" x14ac:dyDescent="0.2">
      <c r="C345" s="34"/>
    </row>
    <row r="346" spans="1:3" x14ac:dyDescent="0.2">
      <c r="A346" s="23" t="s">
        <v>633</v>
      </c>
      <c r="B346" s="23" t="str">
        <f>SUBSTITUTE(LOWER(A346), " ", "_")</f>
        <v>index_of_ignore_case</v>
      </c>
      <c r="C346" t="str">
        <f>"&lt;div class='v-space'&gt;&lt;/div&gt;&lt;div id='" &amp; B346 &amp;"'&gt;&lt;h2&gt;" &amp;A346&amp; "&lt;/h2&gt;&lt;table&gt;&lt;tbody&gt;"</f>
        <v>&lt;div class='v-space'&gt;&lt;/div&gt;&lt;div id='index_of_ignore_case'&gt;&lt;h2&gt;INDEX_OF_IGNORE_CASE&lt;/h2&gt;&lt;table&gt;&lt;tbody&gt;</v>
      </c>
    </row>
    <row r="347" spans="1:3" x14ac:dyDescent="0.2">
      <c r="A347" s="26" t="s">
        <v>190</v>
      </c>
      <c r="B347" s="27" t="s">
        <v>636</v>
      </c>
      <c r="C347" t="str">
        <f>"&lt;tr&gt;&lt;td class='table-first-column'&gt;" &amp;A347 &amp; "&lt;/td&gt;&lt;td&gt;" &amp; B347 &amp; "&lt;/td&gt;&lt;/tr&gt;"</f>
        <v>&lt;tr&gt;&lt;td class='table-first-column'&gt;Description:​​&lt;/td&gt;&lt;td&gt;Returns the first index of substring in the full string, case insensitive.&lt;/td&gt;&lt;/tr&gt;</v>
      </c>
    </row>
    <row r="348" spans="1:3" ht="30" x14ac:dyDescent="0.2">
      <c r="A348" s="26" t="s">
        <v>159</v>
      </c>
      <c r="B348" s="28" t="s">
        <v>638</v>
      </c>
      <c r="C348" t="str">
        <f>"&lt;tr&gt;&lt;td class='table-first-column'&gt;" &amp;A348 &amp; "&lt;/td&gt;&lt;td&gt;" &amp; B348 &amp; "&lt;/td&gt;&lt;/tr&gt;"</f>
        <v>&lt;tr&gt;&lt;td class='table-first-column'&gt;Use:&lt;/td&gt;&lt;td&gt;&lt;span class='formula'&gt;INDEX_OF_IGNORE_CASE(string, substring, [index])&lt;/span&gt;.&lt;/td&gt;&lt;/tr&gt;</v>
      </c>
    </row>
    <row r="349" spans="1:3" ht="30" x14ac:dyDescent="0.2">
      <c r="A349" s="26" t="s">
        <v>160</v>
      </c>
      <c r="B349" s="28" t="s">
        <v>639</v>
      </c>
      <c r="C349" t="str">
        <f>"&lt;tr&gt;&lt;td class='table-first-column'&gt;" &amp;A349 &amp; "&lt;/td&gt;&lt;td&gt;" &amp; B349 &amp; "&lt;/td&gt;&lt;/tr&gt;"</f>
        <v>&lt;tr&gt;&lt;td class='table-first-column'&gt;Example:&lt;/td&gt;&lt;td&gt;&lt;span class='formula'&gt;INDEX_OF_IGNORE_CASE("abcdbcdefg", "BcD")&lt;/span&gt; returns 1.&lt;/td&gt;&lt;/tr&gt;</v>
      </c>
    </row>
    <row r="350" spans="1:3" x14ac:dyDescent="0.2">
      <c r="C350" s="34" t="s">
        <v>185</v>
      </c>
    </row>
    <row r="351" spans="1:3" ht="22" customHeight="1" x14ac:dyDescent="0.2"/>
    <row r="352" spans="1:3" x14ac:dyDescent="0.2">
      <c r="A352" s="23" t="s">
        <v>621</v>
      </c>
      <c r="B352" s="23" t="str">
        <f>SUBSTITUTE(LOWER(A352), " ", "_")</f>
        <v>is_blank</v>
      </c>
      <c r="C352" t="str">
        <f>"&lt;div class='v-space'&gt;&lt;/div&gt;&lt;div id='" &amp; B352 &amp;"'&gt;&lt;h2&gt;" &amp;A352&amp; "&lt;/h2&gt;&lt;table&gt;&lt;tbody&gt;"</f>
        <v>&lt;div class='v-space'&gt;&lt;/div&gt;&lt;div id='is_blank'&gt;&lt;h2&gt;IS_BLANK&lt;/h2&gt;&lt;table&gt;&lt;tbody&gt;</v>
      </c>
    </row>
    <row r="353" spans="1:3" ht="28" x14ac:dyDescent="0.2">
      <c r="A353" s="26" t="s">
        <v>190</v>
      </c>
      <c r="B353" s="27" t="s">
        <v>114</v>
      </c>
      <c r="C353" t="str">
        <f>"&lt;tr&gt;&lt;td class='table-first-column'&gt;" &amp;A353 &amp; "&lt;/td&gt;&lt;td&gt;" &amp; B353 &amp; "&lt;/td&gt;&lt;/tr&gt;"</f>
        <v>&lt;tr&gt;&lt;td class='table-first-column'&gt;Description:​​&lt;/td&gt;&lt;td&gt;Determines if an expression has a value and returns TRUE if it does not. If it contains a value, this function returns FALSE.&lt;/td&gt;&lt;/tr&gt;</v>
      </c>
    </row>
    <row r="354" spans="1:3" ht="30" x14ac:dyDescent="0.2">
      <c r="A354" s="26" t="s">
        <v>159</v>
      </c>
      <c r="B354" s="28" t="s">
        <v>622</v>
      </c>
      <c r="C354" t="str">
        <f>"&lt;tr&gt;&lt;td class='table-first-column'&gt;" &amp;A354 &amp; "&lt;/td&gt;&lt;td&gt;" &amp; B354 &amp; "&lt;/td&gt;&lt;/tr&gt;"</f>
        <v>&lt;tr&gt;&lt;td class='table-first-column'&gt;Use:&lt;/td&gt;&lt;td&gt;&lt;span class='formula'&gt;IS_BLANK(expression)&lt;/span&gt; and replace expression with the expression you want evaluated.&lt;/td&gt;&lt;/tr&gt;</v>
      </c>
    </row>
    <row r="355" spans="1:3" x14ac:dyDescent="0.2">
      <c r="A355" s="26" t="s">
        <v>160</v>
      </c>
      <c r="B355" s="31" t="s">
        <v>623</v>
      </c>
      <c r="C355" t="str">
        <f>"&lt;tr&gt;&lt;td class='table-first-column'&gt;" &amp;A355 &amp; "&lt;/td&gt;&lt;td&gt;" &amp; B355 &amp; "&lt;/td&gt;&lt;/tr&gt;"</f>
        <v>&lt;tr&gt;&lt;td class='table-first-column'&gt;Example:&lt;/td&gt;&lt;td&gt;&lt;span class='formula'&gt;IF(IS_BLANK(Maint_Amount__c), 0, 1)&lt;/span&gt;&lt;/td&gt;&lt;/tr&gt;</v>
      </c>
    </row>
    <row r="356" spans="1:3" x14ac:dyDescent="0.2">
      <c r="C356" s="34" t="s">
        <v>185</v>
      </c>
    </row>
    <row r="358" spans="1:3" x14ac:dyDescent="0.2">
      <c r="A358" s="23" t="s">
        <v>624</v>
      </c>
      <c r="B358" s="23" t="str">
        <f>SUBSTITUTE(LOWER(A358), " ", "_")</f>
        <v>is_first_in_batch</v>
      </c>
      <c r="C358" t="str">
        <f>"&lt;div class='v-space'&gt;&lt;/div&gt;&lt;div id='" &amp; B358 &amp;"'&gt;&lt;h2&gt;" &amp;A358&amp; "&lt;/h2&gt;&lt;table&gt;&lt;tbody&gt;"</f>
        <v>&lt;div class='v-space'&gt;&lt;/div&gt;&lt;div id='is_first_in_batch'&gt;&lt;h2&gt;IS_FIRST_IN_BATCH&lt;/h2&gt;&lt;table&gt;&lt;tbody&gt;</v>
      </c>
    </row>
    <row r="359" spans="1:3" ht="46" customHeight="1" x14ac:dyDescent="0.2">
      <c r="A359" s="26" t="s">
        <v>190</v>
      </c>
      <c r="B359" s="27" t="s">
        <v>694</v>
      </c>
      <c r="C359" t="str">
        <f>"&lt;tr&gt;&lt;td class='table-first-column'&gt;" &amp;A359 &amp; "&lt;/td&gt;&lt;td&gt;" &amp; B359 &amp; "&lt;/td&gt;&lt;/tr&gt;"</f>
        <v>&lt;tr&gt;&lt;td class='table-first-column'&gt;Description:​​&lt;/td&gt;&lt;td&gt;Determines if a field's value of the currently being evaluated record first appears in the batch. Typically this function can be used in the "In Scope Filter" to filter in the scoped source records in a batch, or in the field mappings to conditionally evaluate values.&lt;/td&gt;&lt;/tr&gt;</v>
      </c>
    </row>
    <row r="360" spans="1:3" ht="45" x14ac:dyDescent="0.2">
      <c r="A360" s="26" t="s">
        <v>159</v>
      </c>
      <c r="B360" s="28" t="s">
        <v>625</v>
      </c>
      <c r="C360" t="str">
        <f>"&lt;tr&gt;&lt;td class='table-first-column'&gt;" &amp;A360 &amp; "&lt;/td&gt;&lt;td&gt;" &amp; B360 &amp; "&lt;/td&gt;&lt;/tr&gt;"</f>
        <v>&lt;tr&gt;&lt;td class='table-first-column'&gt;Use:&lt;/td&gt;&lt;td&gt;&lt;span class='formula'&gt;IS_FIRST_IN_BATCH(field_name)&lt;/span&gt; and replace &lt;span class='formula'&gt;field_name&lt;/span&gt; with the field name of the source object.&lt;/td&gt;&lt;/tr&gt;</v>
      </c>
    </row>
    <row r="361" spans="1:3" ht="30" x14ac:dyDescent="0.2">
      <c r="A361" s="26" t="s">
        <v>160</v>
      </c>
      <c r="B361" s="28" t="s">
        <v>626</v>
      </c>
      <c r="C361" t="str">
        <f>"&lt;tr&gt;&lt;td class='table-first-column'&gt;" &amp;A361 &amp; "&lt;/td&gt;&lt;td&gt;" &amp; B361 &amp; "&lt;/td&gt;&lt;/tr&gt;"</f>
        <v>&lt;tr&gt;&lt;td class='table-first-column'&gt;Example:&lt;/td&gt;&lt;td&gt;&lt;span class='formula'&gt;IS_FIRST_IN_BATCH("Name") returns true if the current source record's Name first appears in the batch.&lt;/span&gt;&lt;/td&gt;&lt;/tr&gt;</v>
      </c>
    </row>
    <row r="362" spans="1:3" x14ac:dyDescent="0.2">
      <c r="B362" s="28"/>
      <c r="C362" s="34" t="s">
        <v>185</v>
      </c>
    </row>
    <row r="364" spans="1:3" x14ac:dyDescent="0.2">
      <c r="A364" s="25" t="s">
        <v>619</v>
      </c>
      <c r="B364" s="23" t="str">
        <f>SUBSTITUTE(LOWER(A364), " ", "_")</f>
        <v>is_number</v>
      </c>
      <c r="C364" t="str">
        <f>"&lt;div class='v-space'&gt;&lt;/div&gt;&lt;div id='" &amp; B364 &amp;"'&gt;&lt;h2&gt;" &amp;A364&amp; "&lt;/h2&gt;&lt;table&gt;&lt;tbody&gt;"</f>
        <v>&lt;div class='v-space'&gt;&lt;/div&gt;&lt;div id='is_number'&gt;&lt;h2&gt;IS_NUMBER&lt;/h2&gt;&lt;table&gt;&lt;tbody&gt;</v>
      </c>
    </row>
    <row r="365" spans="1:3" ht="28" x14ac:dyDescent="0.2">
      <c r="A365" s="26" t="s">
        <v>158</v>
      </c>
      <c r="B365" s="27" t="s">
        <v>941</v>
      </c>
      <c r="C365" t="str">
        <f>"&lt;tr&gt;&lt;td class='table-first-column'&gt;" &amp;A365 &amp; "&lt;/td&gt;&lt;td&gt;" &amp; B365 &amp; "&lt;/td&gt;&lt;/tr&gt;"</f>
        <v>&lt;tr&gt;&lt;td class='table-first-column'&gt;Description:&lt;/td&gt;&lt;td&gt;This function tries to determine if a string value is a decimal by converting it to a Decimal via &lt;span class='formula'&gt;Decimal.valueOf&lt;/span&gt; in APEX, and returns TRUE if it's convertible.&lt;/td&gt;&lt;/tr&gt;</v>
      </c>
    </row>
    <row r="366" spans="1:3" x14ac:dyDescent="0.2">
      <c r="A366" s="26" t="s">
        <v>159</v>
      </c>
      <c r="B366" s="28" t="s">
        <v>940</v>
      </c>
      <c r="C366" t="str">
        <f>"&lt;tr&gt;&lt;td class='table-first-column'&gt;" &amp;A366 &amp; "&lt;/td&gt;&lt;td&gt;" &amp; B366 &amp; "&lt;/td&gt;&lt;/tr&gt;"</f>
        <v>&lt;tr&gt;&lt;td class='table-first-column'&gt;Use:&lt;/td&gt;&lt;td&gt;&lt;span class='formula'&gt;IS_NUMBER(string)&lt;/span&gt;&lt;/td&gt;&lt;/tr&gt;</v>
      </c>
    </row>
    <row r="367" spans="1:3" ht="30" x14ac:dyDescent="0.2">
      <c r="A367" s="26" t="s">
        <v>160</v>
      </c>
      <c r="B367" s="28" t="s">
        <v>620</v>
      </c>
      <c r="C367" t="str">
        <f>"&lt;tr&gt;&lt;td class='table-first-column'&gt;" &amp;A367 &amp; "&lt;/td&gt;&lt;td&gt;" &amp; B367 &amp; "&lt;/td&gt;&lt;/tr&gt;"</f>
        <v>&lt;tr&gt;&lt;td class='table-first-column'&gt;Example:&lt;/td&gt;&lt;td&gt;&lt;span class='formula'&gt;OR(LEN(Bank_Account_Number__c) &lt;&gt; 10, NOT(IS_NUMBER(Bank_Account_Number__c)))&lt;/span&gt;&lt;/td&gt;&lt;/tr&gt;</v>
      </c>
    </row>
    <row r="368" spans="1:3" x14ac:dyDescent="0.2">
      <c r="C368" s="34" t="s">
        <v>185</v>
      </c>
    </row>
    <row r="369" spans="1:3" x14ac:dyDescent="0.2">
      <c r="C369" s="34"/>
    </row>
    <row r="370" spans="1:3" x14ac:dyDescent="0.2">
      <c r="A370" s="23" t="s">
        <v>627</v>
      </c>
      <c r="B370" s="23" t="str">
        <f>SUBSTITUTE(LOWER(A370), " ", "_")</f>
        <v>last_index_of</v>
      </c>
      <c r="C370" t="str">
        <f>"&lt;div class='v-space'&gt;&lt;/div&gt;&lt;div id='" &amp; B370 &amp;"'&gt;&lt;h2&gt;" &amp;A370&amp; "&lt;/h2&gt;&lt;table&gt;&lt;tbody&gt;"</f>
        <v>&lt;div class='v-space'&gt;&lt;/div&gt;&lt;div id='last_index_of'&gt;&lt;h2&gt;LAST_INDEX_OF&lt;/h2&gt;&lt;table&gt;&lt;tbody&gt;</v>
      </c>
    </row>
    <row r="371" spans="1:3" x14ac:dyDescent="0.2">
      <c r="A371" s="26" t="s">
        <v>190</v>
      </c>
      <c r="B371" s="27" t="s">
        <v>640</v>
      </c>
      <c r="C371" t="str">
        <f>"&lt;tr&gt;&lt;td class='table-first-column'&gt;" &amp;A371 &amp; "&lt;/td&gt;&lt;td&gt;" &amp; B371 &amp; "&lt;/td&gt;&lt;/tr&gt;"</f>
        <v>&lt;tr&gt;&lt;td class='table-first-column'&gt;Description:​​&lt;/td&gt;&lt;td&gt;Returns the last index of substring in the full string, case sensitive.&lt;/td&gt;&lt;/tr&gt;</v>
      </c>
    </row>
    <row r="372" spans="1:3" ht="30" x14ac:dyDescent="0.2">
      <c r="A372" s="26" t="s">
        <v>159</v>
      </c>
      <c r="B372" s="28" t="s">
        <v>942</v>
      </c>
      <c r="C372" t="str">
        <f>"&lt;tr&gt;&lt;td class='table-first-column'&gt;" &amp;A372 &amp; "&lt;/td&gt;&lt;td&gt;" &amp; B372 &amp; "&lt;/td&gt;&lt;/tr&gt;"</f>
        <v>&lt;tr&gt;&lt;td class='table-first-column'&gt;Use:&lt;/td&gt;&lt;td&gt;&lt;span class='formula'&gt;LAST_INDEX_OF(string, substring, [end_position])&lt;/span&gt;.&lt;/td&gt;&lt;/tr&gt;</v>
      </c>
    </row>
    <row r="373" spans="1:3" ht="36" customHeight="1" x14ac:dyDescent="0.2">
      <c r="A373" s="26" t="s">
        <v>160</v>
      </c>
      <c r="B373" s="28" t="s">
        <v>641</v>
      </c>
      <c r="C373" t="str">
        <f>"&lt;tr&gt;&lt;td class='table-first-column'&gt;" &amp;A373 &amp; "&lt;/td&gt;&lt;td&gt;" &amp; B373 &amp; "&lt;/td&gt;&lt;/tr&gt;"</f>
        <v>&lt;tr&gt;&lt;td class='table-first-column'&gt;Example:&lt;/td&gt;&lt;td&gt;&lt;span class='formula'&gt;LAST_INDEX_OF("abcdbcdefg", "bcd")&lt;/span&gt; returns 4.&lt;/td&gt;&lt;/tr&gt;</v>
      </c>
    </row>
    <row r="374" spans="1:3" x14ac:dyDescent="0.2">
      <c r="C374" s="34" t="s">
        <v>185</v>
      </c>
    </row>
    <row r="375" spans="1:3" x14ac:dyDescent="0.2">
      <c r="C375" s="34"/>
    </row>
    <row r="376" spans="1:3" x14ac:dyDescent="0.2">
      <c r="A376" s="23" t="s">
        <v>628</v>
      </c>
      <c r="B376" s="23" t="str">
        <f>SUBSTITUTE(LOWER(A376), " ", "_")</f>
        <v>last_index_of_ignore_case</v>
      </c>
      <c r="C376" t="str">
        <f>"&lt;div class='v-space'&gt;&lt;/div&gt;&lt;div id='" &amp; B376 &amp;"'&gt;&lt;h2&gt;" &amp;A376&amp; "&lt;/h2&gt;&lt;table&gt;&lt;tbody&gt;"</f>
        <v>&lt;div class='v-space'&gt;&lt;/div&gt;&lt;div id='last_index_of_ignore_case'&gt;&lt;h2&gt;LAST_INDEX_OF_IGNORE_CASE&lt;/h2&gt;&lt;table&gt;&lt;tbody&gt;</v>
      </c>
    </row>
    <row r="377" spans="1:3" x14ac:dyDescent="0.2">
      <c r="A377" s="26" t="s">
        <v>190</v>
      </c>
      <c r="B377" s="27" t="s">
        <v>642</v>
      </c>
      <c r="C377" t="str">
        <f>"&lt;tr&gt;&lt;td class='table-first-column'&gt;" &amp;A377 &amp; "&lt;/td&gt;&lt;td&gt;" &amp; B377 &amp; "&lt;/td&gt;&lt;/tr&gt;"</f>
        <v>&lt;tr&gt;&lt;td class='table-first-column'&gt;Description:​​&lt;/td&gt;&lt;td&gt;Returns the last index of substring in the full string, case insensitive.&lt;/td&gt;&lt;/tr&gt;</v>
      </c>
    </row>
    <row r="378" spans="1:3" ht="30" x14ac:dyDescent="0.2">
      <c r="A378" s="26" t="s">
        <v>159</v>
      </c>
      <c r="B378" s="28" t="s">
        <v>943</v>
      </c>
      <c r="C378" t="str">
        <f>"&lt;tr&gt;&lt;td class='table-first-column'&gt;" &amp;A378 &amp; "&lt;/td&gt;&lt;td&gt;" &amp; B378 &amp; "&lt;/td&gt;&lt;/tr&gt;"</f>
        <v>&lt;tr&gt;&lt;td class='table-first-column'&gt;Use:&lt;/td&gt;&lt;td&gt;&lt;span class='formula'&gt;LAST_INDEX_OF_IGNORE_CASE(string, substring, [end_position])&lt;/span&gt;.&lt;/td&gt;&lt;/tr&gt;</v>
      </c>
    </row>
    <row r="379" spans="1:3" ht="30" x14ac:dyDescent="0.2">
      <c r="A379" s="26" t="s">
        <v>160</v>
      </c>
      <c r="B379" s="28" t="s">
        <v>643</v>
      </c>
      <c r="C379" t="str">
        <f>"&lt;tr&gt;&lt;td class='table-first-column'&gt;" &amp;A379 &amp; "&lt;/td&gt;&lt;td&gt;" &amp; B379 &amp; "&lt;/td&gt;&lt;/tr&gt;"</f>
        <v>&lt;tr&gt;&lt;td class='table-first-column'&gt;Example:&lt;/td&gt;&lt;td&gt;&lt;span class='formula'&gt;LAST_INDEX_OF_IGNORE_CASE("abcdbcdefg", "BcD")&lt;/span&gt; returns 4.&lt;/td&gt;&lt;/tr&gt;</v>
      </c>
    </row>
    <row r="380" spans="1:3" x14ac:dyDescent="0.2">
      <c r="C380" s="34" t="s">
        <v>185</v>
      </c>
    </row>
    <row r="382" spans="1:3" x14ac:dyDescent="0.2">
      <c r="A382" s="23" t="s">
        <v>121</v>
      </c>
      <c r="B382" s="23" t="str">
        <f>SUBSTITUTE(LOWER(A382), " ", "_")</f>
        <v>left</v>
      </c>
      <c r="C382" t="str">
        <f>"&lt;div class='v-space'&gt;&lt;/div&gt;&lt;div id='" &amp; B382 &amp;"'&gt;&lt;h2&gt;" &amp;A382&amp; "&lt;/h2&gt;&lt;table&gt;&lt;tbody&gt;"</f>
        <v>&lt;div class='v-space'&gt;&lt;/div&gt;&lt;div id='left'&gt;&lt;h2&gt;LEFT&lt;/h2&gt;&lt;table&gt;&lt;tbody&gt;</v>
      </c>
    </row>
    <row r="383" spans="1:3" x14ac:dyDescent="0.2">
      <c r="A383" s="26" t="s">
        <v>158</v>
      </c>
      <c r="B383" s="27" t="s">
        <v>122</v>
      </c>
      <c r="C383" t="str">
        <f>"&lt;tr&gt;&lt;td class='table-first-column'&gt;" &amp;A383 &amp; "&lt;/td&gt;&lt;td&gt;" &amp; B383 &amp; "&lt;/td&gt;&lt;/tr&gt;"</f>
        <v>&lt;tr&gt;&lt;td class='table-first-column'&gt;Description:&lt;/td&gt;&lt;td&gt;Returns the specified number of characters from the beginning of a text string.&lt;/td&gt;&lt;/tr&gt;</v>
      </c>
    </row>
    <row r="384" spans="1:3" ht="43" x14ac:dyDescent="0.2">
      <c r="A384" s="26" t="s">
        <v>159</v>
      </c>
      <c r="B384" s="28" t="s">
        <v>944</v>
      </c>
      <c r="C384" t="str">
        <f>"&lt;tr&gt;&lt;td class='table-first-column'&gt;" &amp;A384 &amp; "&lt;/td&gt;&lt;td&gt;" &amp; B384 &amp; "&lt;/td&gt;&lt;/tr&gt;"</f>
        <v>&lt;tr&gt;&lt;td class='table-first-column'&gt;Use:&lt;/td&gt;&lt;td&gt;&lt;span class='formula'&gt;LEFT(string, num_chars)&lt;/span&gt; and replace string with the field or expression you want returned; replace &lt;span class='formula'&gt;num_chars&lt;/span&gt; with the number of characters from the left you want returned.&lt;/td&gt;&lt;/tr&gt;</v>
      </c>
    </row>
    <row r="385" spans="1:3" ht="75" x14ac:dyDescent="0.2">
      <c r="A385" s="26" t="s">
        <v>160</v>
      </c>
      <c r="B385" s="28" t="s">
        <v>221</v>
      </c>
      <c r="C385" t="str">
        <f>"&lt;tr&gt;&lt;td class='table-first-column'&gt;" &amp;A385 &amp; "&lt;/td&gt;&lt;td&gt;" &amp; B385 &amp; "&lt;/td&gt;&lt;/tr&gt;"</f>
        <v>&lt;tr&gt;&lt;td class='table-first-column'&gt;Example:&lt;/td&gt;&lt;td&gt;&lt;span class='formula'&gt;TRIM(LEFT(LastName, 5)) &amp; "-" &amp; TRIM(RIGHT(SSN__c, 4))&lt;/span&gt;&lt;div class='v-space-s'&gt;&lt;/div&gt;This formula displays the first five characters of a name and the last four characters of a social security number separated by a dash. Note that this example uses a text custom field called SSN.&lt;/td&gt;&lt;/tr&gt;</v>
      </c>
    </row>
    <row r="386" spans="1:3" x14ac:dyDescent="0.2">
      <c r="C386" s="34" t="s">
        <v>185</v>
      </c>
    </row>
    <row r="388" spans="1:3" x14ac:dyDescent="0.2">
      <c r="A388" s="23" t="s">
        <v>123</v>
      </c>
      <c r="B388" s="23" t="str">
        <f>SUBSTITUTE(LOWER(A388), " ", "_")</f>
        <v>len</v>
      </c>
      <c r="C388" t="str">
        <f>"&lt;div class='v-space'&gt;&lt;/div&gt;&lt;div id='" &amp; B388 &amp;"'&gt;&lt;h2&gt;" &amp;A388&amp; "&lt;/h2&gt;&lt;table&gt;&lt;tbody&gt;"</f>
        <v>&lt;div class='v-space'&gt;&lt;/div&gt;&lt;div id='len'&gt;&lt;h2&gt;LEN&lt;/h2&gt;&lt;table&gt;&lt;tbody&gt;</v>
      </c>
    </row>
    <row r="389" spans="1:3" x14ac:dyDescent="0.2">
      <c r="A389" s="26" t="s">
        <v>158</v>
      </c>
      <c r="B389" s="27" t="s">
        <v>124</v>
      </c>
      <c r="C389" t="str">
        <f>"&lt;tr&gt;&lt;td class='table-first-column'&gt;" &amp;A389 &amp; "&lt;/td&gt;&lt;td&gt;" &amp; B389 &amp; "&lt;/td&gt;&lt;/tr&gt;"</f>
        <v>&lt;tr&gt;&lt;td class='table-first-column'&gt;Description:&lt;/td&gt;&lt;td&gt;Returns the number of characters in a specified text string.&lt;/td&gt;&lt;/tr&gt;</v>
      </c>
    </row>
    <row r="390" spans="1:3" ht="29" x14ac:dyDescent="0.2">
      <c r="A390" s="26" t="s">
        <v>159</v>
      </c>
      <c r="B390" s="28" t="s">
        <v>945</v>
      </c>
      <c r="C390" t="str">
        <f>"&lt;tr&gt;&lt;td class='table-first-column'&gt;" &amp;A390 &amp; "&lt;/td&gt;&lt;td&gt;" &amp; B390 &amp; "&lt;/td&gt;&lt;/tr&gt;"</f>
        <v>&lt;tr&gt;&lt;td class='table-first-column'&gt;Use:&lt;/td&gt;&lt;td&gt;&lt;span class='formula'&gt;LEN(string)&lt;/span&gt; and replace string with the field or expression whose length you want returned.&lt;/td&gt;&lt;/tr&gt;</v>
      </c>
    </row>
    <row r="391" spans="1:3" ht="45" x14ac:dyDescent="0.2">
      <c r="A391" s="26" t="s">
        <v>160</v>
      </c>
      <c r="B391" s="28" t="s">
        <v>222</v>
      </c>
      <c r="C391" t="str">
        <f>"&lt;tr&gt;&lt;td class='table-first-column'&gt;" &amp;A391 &amp; "&lt;/td&gt;&lt;td&gt;" &amp; B391 &amp; "&lt;/td&gt;&lt;/tr&gt;"</f>
        <v>&lt;tr&gt;&lt;td class='table-first-column'&gt;Example:&lt;/td&gt;&lt;td&gt;&lt;span class='formula'&gt;LEN(PartNumber__c)&lt;/span&gt;&lt;div class='v-space-s'&gt;&lt;/div&gt;This formula returns the number of characters in a Product Code field.&lt;/td&gt;&lt;/tr&gt;</v>
      </c>
    </row>
    <row r="392" spans="1:3" x14ac:dyDescent="0.2">
      <c r="A392" s="23"/>
      <c r="B392" s="23"/>
      <c r="C392" s="34" t="s">
        <v>185</v>
      </c>
    </row>
    <row r="393" spans="1:3" x14ac:dyDescent="0.2">
      <c r="A393" s="23"/>
      <c r="B393" s="23"/>
      <c r="C393" s="34"/>
    </row>
    <row r="394" spans="1:3" x14ac:dyDescent="0.2">
      <c r="A394" s="67" t="s">
        <v>946</v>
      </c>
      <c r="B394" s="23" t="str">
        <f>SUBSTITUTE(LOWER(A394), " ", "_")</f>
        <v>map_value_contains</v>
      </c>
      <c r="C394" t="str">
        <f>"&lt;div class='v-space'&gt;&lt;/div&gt;&lt;div id='" &amp; B394 &amp;"'&gt;&lt;h2&gt;" &amp;A394&amp; "&lt;/h2&gt;&lt;table&gt;&lt;tbody&gt;"</f>
        <v>&lt;div class='v-space'&gt;&lt;/div&gt;&lt;div id='map_value_contains'&gt;&lt;h2&gt;MAP_VALUE_CONTAINS&lt;/h2&gt;&lt;table&gt;&lt;tbody&gt;</v>
      </c>
    </row>
    <row r="395" spans="1:3" ht="28" x14ac:dyDescent="0.2">
      <c r="A395" s="26" t="s">
        <v>158</v>
      </c>
      <c r="B395" s="27" t="s">
        <v>947</v>
      </c>
      <c r="C395" t="str">
        <f>"&lt;tr&gt;&lt;td class='table-first-column'&gt;" &amp;A395 &amp; "&lt;/td&gt;&lt;td&gt;" &amp; B395 &amp; "&lt;/td&gt;&lt;/tr&gt;"</f>
        <v>&lt;tr&gt;&lt;td class='table-first-column'&gt;Description:&lt;/td&gt;&lt;td&gt;Evaluate each substring against the value provided in the first parameter, returning the corresponding value if the string includes the substring, or a default value if it does not.&lt;/td&gt;&lt;/tr&gt;</v>
      </c>
    </row>
    <row r="396" spans="1:3" ht="96" customHeight="1" x14ac:dyDescent="0.2">
      <c r="A396" s="26" t="s">
        <v>159</v>
      </c>
      <c r="B396" s="28" t="s">
        <v>948</v>
      </c>
      <c r="C396" t="str">
        <f>"&lt;tr&gt;&lt;td class='table-first-column'&gt;" &amp;A396 &amp; "&lt;/td&gt;&lt;td&gt;" &amp; B396 &amp; "&lt;/td&gt;&lt;/tr&gt;"</f>
        <v>&lt;tr&gt;&lt;td class='table-first-column'&gt;Use:&lt;/td&gt;&lt;td&gt;&lt;span class='formula'&gt;MAP_VALUE_CONTAINS(string, default_return_value, [compare_substring, return_value]+)&lt;/span&gt;&lt;/td&gt;&lt;/tr&gt;</v>
      </c>
    </row>
    <row r="397" spans="1:3" ht="119" customHeight="1" x14ac:dyDescent="0.2">
      <c r="A397" s="26" t="s">
        <v>160</v>
      </c>
      <c r="B397" s="41" t="s">
        <v>949</v>
      </c>
      <c r="C397" t="str">
        <f>"&lt;tr&gt;&lt;td class='table-first-column'&gt;" &amp;A397 &amp; "&lt;/td&gt;&lt;td&gt;" &amp; B397 &amp; "&lt;/td&gt;&lt;/tr&gt;"</f>
        <v>&lt;tr&gt;&lt;td class='table-first-column'&gt;Example:&lt;/td&gt;&lt;td&gt;&lt;span class='formula'&gt;MAP_VALUE_CONTAINS(Description, "Business", "Platnium", "Partner", "Individual", "Person")&lt;/span&gt; checks the Description field's value, and if it contains "Platnium" returns "Partner", if it contains "Individual", returns "Person", otherwise return "Business".&lt;/td&gt;&lt;/tr&gt;</v>
      </c>
    </row>
    <row r="398" spans="1:3" x14ac:dyDescent="0.2">
      <c r="C398" s="34" t="s">
        <v>185</v>
      </c>
    </row>
    <row r="399" spans="1:3" x14ac:dyDescent="0.2">
      <c r="A399" s="23"/>
      <c r="B399" s="23"/>
      <c r="C399" s="34"/>
    </row>
    <row r="400" spans="1:3" x14ac:dyDescent="0.2">
      <c r="A400" s="67" t="s">
        <v>950</v>
      </c>
      <c r="B400" s="23" t="str">
        <f>SUBSTITUTE(LOWER(A400), " ", "_")</f>
        <v>map_value_contains_ignore_case</v>
      </c>
      <c r="C400" t="str">
        <f>"&lt;div class='v-space'&gt;&lt;/div&gt;&lt;div id='" &amp; B400 &amp;"'&gt;&lt;h2&gt;" &amp;A400&amp; "&lt;/h2&gt;&lt;table&gt;&lt;tbody&gt;"</f>
        <v>&lt;div class='v-space'&gt;&lt;/div&gt;&lt;div id='map_value_contains_ignore_case'&gt;&lt;h2&gt;MAP_VALUE_CONTAINS_IGNORE_CASE&lt;/h2&gt;&lt;table&gt;&lt;tbody&gt;</v>
      </c>
    </row>
    <row r="401" spans="1:3" ht="28" x14ac:dyDescent="0.2">
      <c r="A401" s="26" t="s">
        <v>158</v>
      </c>
      <c r="B401" s="27" t="s">
        <v>952</v>
      </c>
      <c r="C401" t="str">
        <f>"&lt;tr&gt;&lt;td class='table-first-column'&gt;" &amp;A401 &amp; "&lt;/td&gt;&lt;td&gt;" &amp; B401 &amp; "&lt;/td&gt;&lt;/tr&gt;"</f>
        <v>&lt;tr&gt;&lt;td class='table-first-column'&gt;Description:&lt;/td&gt;&lt;td&gt;Evaluate each substring against the value provided in the first parameter, case insensitive, and returning the corresponding value if the string includes the substring, or a default value if it does not.&lt;/td&gt;&lt;/tr&gt;</v>
      </c>
    </row>
    <row r="402" spans="1:3" ht="96" customHeight="1" x14ac:dyDescent="0.2">
      <c r="A402" s="26" t="s">
        <v>159</v>
      </c>
      <c r="B402" s="28" t="s">
        <v>951</v>
      </c>
      <c r="C402" t="str">
        <f>"&lt;tr&gt;&lt;td class='table-first-column'&gt;" &amp;A402 &amp; "&lt;/td&gt;&lt;td&gt;" &amp; B402 &amp; "&lt;/td&gt;&lt;/tr&gt;"</f>
        <v>&lt;tr&gt;&lt;td class='table-first-column'&gt;Use:&lt;/td&gt;&lt;td&gt;&lt;span class='formula'&gt;MAP_VALUE_CONTAINS_IGNORE_CASE(string, default_return_value, [compare_substring, return_value]+)&lt;/span&gt;&lt;/td&gt;&lt;/tr&gt;</v>
      </c>
    </row>
    <row r="403" spans="1:3" ht="119" customHeight="1" x14ac:dyDescent="0.2">
      <c r="A403" s="26" t="s">
        <v>160</v>
      </c>
      <c r="B403" s="41" t="s">
        <v>964</v>
      </c>
      <c r="C403" t="str">
        <f>"&lt;tr&gt;&lt;td class='table-first-column'&gt;" &amp;A403 &amp; "&lt;/td&gt;&lt;td&gt;" &amp; B403 &amp; "&lt;/td&gt;&lt;/tr&gt;"</f>
        <v>&lt;tr&gt;&lt;td class='table-first-column'&gt;Example:&lt;/td&gt;&lt;td&gt;&lt;span class='formula'&gt;MAP_VALUE_CONTAINS_IGNORE_CASE(Description, "Business", "platnium", "Partner", "individual", "Person")&lt;/span&gt; checks the Description field's value, and if it contains "platnium" returns "Partner", if it contains "individual", returns "Person", otherwise return "Business". The string comparison is case insensitive.&lt;/td&gt;&lt;/tr&gt;</v>
      </c>
    </row>
    <row r="404" spans="1:3" x14ac:dyDescent="0.2">
      <c r="C404" s="34" t="s">
        <v>185</v>
      </c>
    </row>
    <row r="405" spans="1:3" x14ac:dyDescent="0.2">
      <c r="A405" s="23"/>
      <c r="B405" s="23"/>
      <c r="C405" s="34"/>
    </row>
    <row r="406" spans="1:3" x14ac:dyDescent="0.2">
      <c r="A406" s="67" t="s">
        <v>953</v>
      </c>
      <c r="B406" s="23" t="str">
        <f>SUBSTITUTE(LOWER(A406), " ", "_")</f>
        <v>map_value_equals</v>
      </c>
      <c r="C406" t="str">
        <f>"&lt;div class='v-space'&gt;&lt;/div&gt;&lt;div id='" &amp; B406 &amp;"'&gt;&lt;h2&gt;" &amp;A406&amp; "&lt;/h2&gt;&lt;table&gt;&lt;tbody&gt;"</f>
        <v>&lt;div class='v-space'&gt;&lt;/div&gt;&lt;div id='map_value_equals'&gt;&lt;h2&gt;MAP_VALUE_EQUALS&lt;/h2&gt;&lt;table&gt;&lt;tbody&gt;</v>
      </c>
    </row>
    <row r="407" spans="1:3" ht="56" x14ac:dyDescent="0.2">
      <c r="A407" s="26" t="s">
        <v>158</v>
      </c>
      <c r="B407" s="27" t="s">
        <v>955</v>
      </c>
      <c r="C407" t="str">
        <f>"&lt;tr&gt;&lt;td class='table-first-column'&gt;" &amp;A407 &amp; "&lt;/td&gt;&lt;td&gt;" &amp; B407 &amp; "&lt;/td&gt;&lt;/tr&gt;"</f>
        <v>&lt;tr&gt;&lt;td class='table-first-column'&gt;Description:&lt;/td&gt;&lt;td&gt;Evaluate each compare_value against the value provided in the first parameter, returning the corresponding value if the value equals the compare_string, or a default value if it does not. This function takes any type of parameters and compare uses the "=" sign underneath, other than just strings, which is different than other MAP_VALUE_ functions.&lt;/td&gt;&lt;/tr&gt;</v>
      </c>
    </row>
    <row r="408" spans="1:3" ht="96" customHeight="1" x14ac:dyDescent="0.2">
      <c r="A408" s="26" t="s">
        <v>159</v>
      </c>
      <c r="B408" s="28" t="s">
        <v>954</v>
      </c>
      <c r="C408" t="str">
        <f>"&lt;tr&gt;&lt;td class='table-first-column'&gt;" &amp;A408 &amp; "&lt;/td&gt;&lt;td&gt;" &amp; B408 &amp; "&lt;/td&gt;&lt;/tr&gt;"</f>
        <v>&lt;tr&gt;&lt;td class='table-first-column'&gt;Use:&lt;/td&gt;&lt;td&gt;&lt;span class='formula'&gt;MAP_VALUE_EQUALS(value, default_return_value, [compare_value, return_value]+)&lt;/span&gt;&lt;/td&gt;&lt;/tr&gt;</v>
      </c>
    </row>
    <row r="409" spans="1:3" ht="119" customHeight="1" x14ac:dyDescent="0.2">
      <c r="A409" s="26" t="s">
        <v>160</v>
      </c>
      <c r="B409" s="41" t="s">
        <v>956</v>
      </c>
      <c r="C409" t="str">
        <f>"&lt;tr&gt;&lt;td class='table-first-column'&gt;" &amp;A409 &amp; "&lt;/td&gt;&lt;td&gt;" &amp; B409 &amp; "&lt;/td&gt;&lt;/tr&gt;"</f>
        <v>&lt;tr&gt;&lt;td class='table-first-column'&gt;Example:&lt;/td&gt;&lt;td&gt;&lt;span class='formula'&gt;MAP_VALUE_EQUALS(Level__c, "Business", 1, "Partner", 2, "Person")&lt;/span&gt; checks the Level__c field's value, and if it equals 1 returns "Partner", if it equals 2, returns "Person", otherwise return "Business".&lt;/td&gt;&lt;/tr&gt;</v>
      </c>
    </row>
    <row r="410" spans="1:3" x14ac:dyDescent="0.2">
      <c r="C410" s="34" t="s">
        <v>185</v>
      </c>
    </row>
    <row r="411" spans="1:3" x14ac:dyDescent="0.2">
      <c r="C411" s="34"/>
    </row>
    <row r="412" spans="1:3" x14ac:dyDescent="0.2">
      <c r="A412" s="23"/>
      <c r="B412" s="23"/>
      <c r="C412" s="34"/>
    </row>
    <row r="413" spans="1:3" x14ac:dyDescent="0.2">
      <c r="A413" s="67" t="s">
        <v>957</v>
      </c>
      <c r="B413" s="23" t="str">
        <f>SUBSTITUTE(LOWER(A413), " ", "_")</f>
        <v>map_value_starts_with</v>
      </c>
      <c r="C413" t="str">
        <f>"&lt;div class='v-space'&gt;&lt;/div&gt;&lt;div id='" &amp; B413 &amp;"'&gt;&lt;h2&gt;" &amp;A413&amp; "&lt;/h2&gt;&lt;table&gt;&lt;tbody&gt;"</f>
        <v>&lt;div class='v-space'&gt;&lt;/div&gt;&lt;div id='map_value_starts_with'&gt;&lt;h2&gt;MAP_VALUE_STARTS_WITH&lt;/h2&gt;&lt;table&gt;&lt;tbody&gt;</v>
      </c>
    </row>
    <row r="414" spans="1:3" ht="28" x14ac:dyDescent="0.2">
      <c r="A414" s="26" t="s">
        <v>158</v>
      </c>
      <c r="B414" s="27" t="s">
        <v>961</v>
      </c>
      <c r="C414" t="str">
        <f>"&lt;tr&gt;&lt;td class='table-first-column'&gt;" &amp;A414 &amp; "&lt;/td&gt;&lt;td&gt;" &amp; B414 &amp; "&lt;/td&gt;&lt;/tr&gt;"</f>
        <v>&lt;tr&gt;&lt;td class='table-first-column'&gt;Description:&lt;/td&gt;&lt;td&gt;Evaluate each substring against the value provided in the first parameter, returning the corresponding value if the string starts with the substring, or a default value if it does not.&lt;/td&gt;&lt;/tr&gt;</v>
      </c>
    </row>
    <row r="415" spans="1:3" ht="96" customHeight="1" x14ac:dyDescent="0.2">
      <c r="A415" s="26" t="s">
        <v>159</v>
      </c>
      <c r="B415" s="28" t="s">
        <v>958</v>
      </c>
      <c r="C415" t="str">
        <f>"&lt;tr&gt;&lt;td class='table-first-column'&gt;" &amp;A415 &amp; "&lt;/td&gt;&lt;td&gt;" &amp; B415 &amp; "&lt;/td&gt;&lt;/tr&gt;"</f>
        <v>&lt;tr&gt;&lt;td class='table-first-column'&gt;Use:&lt;/td&gt;&lt;td&gt;&lt;span class='formula'&gt;MAP_VALUE_STARTS_WITH(string, default_return_value, [compare_substring, return_value]+)&lt;/span&gt;&lt;/td&gt;&lt;/tr&gt;</v>
      </c>
    </row>
    <row r="416" spans="1:3" ht="119" customHeight="1" x14ac:dyDescent="0.2">
      <c r="A416" s="26" t="s">
        <v>160</v>
      </c>
      <c r="B416" s="41" t="s">
        <v>962</v>
      </c>
      <c r="C416" t="str">
        <f>"&lt;tr&gt;&lt;td class='table-first-column'&gt;" &amp;A416 &amp; "&lt;/td&gt;&lt;td&gt;" &amp; B416 &amp; "&lt;/td&gt;&lt;/tr&gt;"</f>
        <v>&lt;tr&gt;&lt;td class='table-first-column'&gt;Example:&lt;/td&gt;&lt;td&gt;&lt;span class='formula'&gt;MAP_VALUE_STARTS_WITH(Description, "Business", "Platnium", "Partner", "Individual", "Person")&lt;/span&gt; checks the Description field's value, and if it starts with "Platnium" returns "Partner", if it starts with "Individual", returns "Person", otherwise return "Business".&lt;/td&gt;&lt;/tr&gt;</v>
      </c>
    </row>
    <row r="417" spans="1:3" x14ac:dyDescent="0.2">
      <c r="C417" s="34" t="s">
        <v>185</v>
      </c>
    </row>
    <row r="418" spans="1:3" x14ac:dyDescent="0.2">
      <c r="A418" s="23"/>
      <c r="B418" s="23"/>
      <c r="C418" s="34"/>
    </row>
    <row r="419" spans="1:3" x14ac:dyDescent="0.2">
      <c r="A419" s="67" t="s">
        <v>959</v>
      </c>
      <c r="B419" s="23" t="str">
        <f>SUBSTITUTE(LOWER(A419), " ", "_")</f>
        <v>map_value_starts_with_ignore_case</v>
      </c>
      <c r="C419" t="str">
        <f>"&lt;div class='v-space'&gt;&lt;/div&gt;&lt;div id='" &amp; B419 &amp;"'&gt;&lt;h2&gt;" &amp;A419&amp; "&lt;/h2&gt;&lt;table&gt;&lt;tbody&gt;"</f>
        <v>&lt;div class='v-space'&gt;&lt;/div&gt;&lt;div id='map_value_starts_with_ignore_case'&gt;&lt;h2&gt;MAP_VALUE_STARTS_WITH_IGNORE_CASE&lt;/h2&gt;&lt;table&gt;&lt;tbody&gt;</v>
      </c>
    </row>
    <row r="420" spans="1:3" ht="28" x14ac:dyDescent="0.2">
      <c r="A420" s="26" t="s">
        <v>158</v>
      </c>
      <c r="B420" s="27" t="s">
        <v>963</v>
      </c>
      <c r="C420" t="str">
        <f>"&lt;tr&gt;&lt;td class='table-first-column'&gt;" &amp;A420 &amp; "&lt;/td&gt;&lt;td&gt;" &amp; B420 &amp; "&lt;/td&gt;&lt;/tr&gt;"</f>
        <v>&lt;tr&gt;&lt;td class='table-first-column'&gt;Description:&lt;/td&gt;&lt;td&gt;Evaluate each substring against the value provided in the first parameter, case insensitive, and returning the corresponding value if the string starts with the substring, or a default value if it does not.&lt;/td&gt;&lt;/tr&gt;</v>
      </c>
    </row>
    <row r="421" spans="1:3" ht="96" customHeight="1" x14ac:dyDescent="0.2">
      <c r="A421" s="26" t="s">
        <v>159</v>
      </c>
      <c r="B421" s="28" t="s">
        <v>960</v>
      </c>
      <c r="C421" t="str">
        <f>"&lt;tr&gt;&lt;td class='table-first-column'&gt;" &amp;A421 &amp; "&lt;/td&gt;&lt;td&gt;" &amp; B421 &amp; "&lt;/td&gt;&lt;/tr&gt;"</f>
        <v>&lt;tr&gt;&lt;td class='table-first-column'&gt;Use:&lt;/td&gt;&lt;td&gt;&lt;span class='formula'&gt;MAP_VALUE_STARTS_WITH_IGNORE_CASE(string, default_return_value, [compare_substring, return_value]+)&lt;/span&gt;&lt;/td&gt;&lt;/tr&gt;</v>
      </c>
    </row>
    <row r="422" spans="1:3" ht="119" customHeight="1" x14ac:dyDescent="0.2">
      <c r="A422" s="26" t="s">
        <v>160</v>
      </c>
      <c r="B422" s="41" t="s">
        <v>965</v>
      </c>
      <c r="C422" t="str">
        <f>"&lt;tr&gt;&lt;td class='table-first-column'&gt;" &amp;A422 &amp; "&lt;/td&gt;&lt;td&gt;" &amp; B422 &amp; "&lt;/td&gt;&lt;/tr&gt;"</f>
        <v>&lt;tr&gt;&lt;td class='table-first-column'&gt;Example:&lt;/td&gt;&lt;td&gt;&lt;span class='formula'&gt;MAP_VALUE_STARTS_WITH_IGNORE_CASE(Description, "Business", "platnium", "Partner", "individual", "Person")&lt;/span&gt; checks the Description field's value, and if it starts with "platnium" returns "Partner", if it starts with "individual", returns "Person", otherwise return "Business". The string comparison is case insensitive.&lt;/td&gt;&lt;/tr&gt;</v>
      </c>
    </row>
    <row r="423" spans="1:3" x14ac:dyDescent="0.2">
      <c r="C423" s="34" t="s">
        <v>185</v>
      </c>
    </row>
    <row r="424" spans="1:3" x14ac:dyDescent="0.2">
      <c r="A424" s="23"/>
      <c r="B424" s="23"/>
      <c r="C424" s="34"/>
    </row>
    <row r="425" spans="1:3" x14ac:dyDescent="0.2">
      <c r="C425" s="34"/>
    </row>
    <row r="426" spans="1:3" x14ac:dyDescent="0.2">
      <c r="A426" s="23" t="s">
        <v>412</v>
      </c>
      <c r="B426" s="23" t="str">
        <f>SUBSTITUTE(LOWER(A426), " ", "_")</f>
        <v>max</v>
      </c>
      <c r="C426" t="str">
        <f>"&lt;div class='v-space'&gt;&lt;/div&gt;&lt;div id='" &amp; B426 &amp;"'&gt;&lt;h2&gt;" &amp;A426&amp; "&lt;/h2&gt;&lt;table&gt;&lt;tbody&gt;"</f>
        <v>&lt;div class='v-space'&gt;&lt;/div&gt;&lt;div id='max'&gt;&lt;h2&gt;MAX&lt;/h2&gt;&lt;table&gt;&lt;tbody&gt;</v>
      </c>
    </row>
    <row r="427" spans="1:3" x14ac:dyDescent="0.2">
      <c r="A427" s="26" t="s">
        <v>158</v>
      </c>
      <c r="B427" s="27" t="s">
        <v>413</v>
      </c>
      <c r="C427" t="str">
        <f>"&lt;tr&gt;&lt;td class='table-first-column'&gt;" &amp;A427 &amp; "&lt;/td&gt;&lt;td&gt;" &amp; B427 &amp; "&lt;/td&gt;&lt;/tr&gt;"</f>
        <v>&lt;tr&gt;&lt;td class='table-first-column'&gt;Description:&lt;/td&gt;&lt;td&gt;Returns the highest number from a list of numbers.&lt;/td&gt;&lt;/tr&gt;</v>
      </c>
    </row>
    <row r="428" spans="1:3" ht="44" customHeight="1" x14ac:dyDescent="0.2">
      <c r="A428" s="26" t="s">
        <v>159</v>
      </c>
      <c r="B428" s="28" t="s">
        <v>414</v>
      </c>
      <c r="C428" t="str">
        <f>"&lt;tr&gt;&lt;td class='table-first-column'&gt;" &amp;A428 &amp; "&lt;/td&gt;&lt;td&gt;" &amp; B428 &amp; "&lt;/td&gt;&lt;/tr&gt;"</f>
        <v>&lt;tr&gt;&lt;td class='table-first-column'&gt;Use:&lt;/td&gt;&lt;td&gt;&lt;span class='formula'&gt;MAX(num1, num2,…)&lt;/span&gt; and replace number with the fields or expressions from which you want to retrieve the highest number.&lt;/td&gt;&lt;/tr&gt;</v>
      </c>
    </row>
    <row r="429" spans="1:3" ht="119" customHeight="1" x14ac:dyDescent="0.2">
      <c r="A429" s="26" t="s">
        <v>160</v>
      </c>
      <c r="B429" s="41" t="s">
        <v>418</v>
      </c>
      <c r="C429" t="str">
        <f>"&lt;tr&gt;&lt;td class='table-first-column'&gt;" &amp;A429 &amp; "&lt;/td&gt;&lt;td&gt;" &amp; B429 &amp; "&lt;/td&gt;&lt;/tr&gt;"</f>
        <v>&lt;tr&gt;&lt;td class='table-first-column'&gt;Example:&lt;/td&gt;&lt;td&gt;&lt;b&gt;Service Charge&lt;/b&gt;&lt;div class='v-space'&gt;&lt;/div&gt;&lt;span class='formula'&gt;MAX(0.06 * Total_Cost__c, Min_Service_Charge__c)&lt;/span&gt;&lt;div class='v-space'&gt;&lt;/div&gt;In this example, the formula field calculates a service charge of 6% of the total cost or a minimum service charge, whichever is greater. Note that Min Service Charge is a custom currency field with a default value of $15. However, you could make it a formula field if your minimum service charge is always the same amount.&lt;/td&gt;&lt;/tr&gt;</v>
      </c>
    </row>
    <row r="430" spans="1:3" x14ac:dyDescent="0.2">
      <c r="C430" s="34" t="s">
        <v>185</v>
      </c>
    </row>
    <row r="431" spans="1:3" x14ac:dyDescent="0.2">
      <c r="C431" s="34"/>
    </row>
    <row r="432" spans="1:3" x14ac:dyDescent="0.2">
      <c r="A432" s="23" t="s">
        <v>415</v>
      </c>
      <c r="B432" s="23" t="str">
        <f>SUBSTITUTE(LOWER(A432), " ", "_")</f>
        <v>min</v>
      </c>
      <c r="C432" t="str">
        <f>"&lt;div class='v-space'&gt;&lt;/div&gt;&lt;div id='" &amp; B432 &amp;"'&gt;&lt;h2&gt;" &amp;A432&amp; "&lt;/h2&gt;&lt;table&gt;&lt;tbody&gt;"</f>
        <v>&lt;div class='v-space'&gt;&lt;/div&gt;&lt;div id='min'&gt;&lt;h2&gt;MIN&lt;/h2&gt;&lt;table&gt;&lt;tbody&gt;</v>
      </c>
    </row>
    <row r="433" spans="1:3" x14ac:dyDescent="0.2">
      <c r="A433" s="26" t="s">
        <v>158</v>
      </c>
      <c r="B433" s="27" t="s">
        <v>416</v>
      </c>
      <c r="C433" t="str">
        <f>"&lt;tr&gt;&lt;td class='table-first-column'&gt;" &amp;A433 &amp; "&lt;/td&gt;&lt;td&gt;" &amp; B433 &amp; "&lt;/td&gt;&lt;/tr&gt;"</f>
        <v>&lt;tr&gt;&lt;td class='table-first-column'&gt;Description:&lt;/td&gt;&lt;td&gt;Returns the lowest number from a list of numbers.&lt;/td&gt;&lt;/tr&gt;</v>
      </c>
    </row>
    <row r="434" spans="1:3" ht="44" customHeight="1" x14ac:dyDescent="0.2">
      <c r="A434" s="26" t="s">
        <v>159</v>
      </c>
      <c r="B434" s="28" t="s">
        <v>437</v>
      </c>
      <c r="C434" t="str">
        <f>"&lt;tr&gt;&lt;td class='table-first-column'&gt;" &amp;A434 &amp; "&lt;/td&gt;&lt;td&gt;" &amp; B434 &amp; "&lt;/td&gt;&lt;/tr&gt;"</f>
        <v>&lt;tr&gt;&lt;td class='table-first-column'&gt;Use:&lt;/td&gt;&lt;td&gt;&lt;span class='formula'&gt;MIN(num1, num2,…)&lt;/span&gt;  and replace number with the fields or expressions from which you want to retrieve the lowest number.&lt;/td&gt;&lt;/tr&gt;</v>
      </c>
    </row>
    <row r="435" spans="1:3" ht="119" customHeight="1" x14ac:dyDescent="0.2">
      <c r="A435" s="26" t="s">
        <v>160</v>
      </c>
      <c r="B435" s="41" t="s">
        <v>417</v>
      </c>
      <c r="C435" t="str">
        <f>"&lt;tr&gt;&lt;td class='table-first-column'&gt;" &amp;A435 &amp; "&lt;/td&gt;&lt;td&gt;" &amp; B435 &amp; "&lt;/td&gt;&lt;/tr&gt;"</f>
        <v>&lt;tr&gt;&lt;td class='table-first-column'&gt;Example:&lt;/td&gt;&lt;td&gt;&lt;b&gt;401K Matching&lt;/b&gt;&lt;div class='v-space'&gt;&lt;/div&gt;&lt;span class='formula'&gt;MIN(250, Contribution__c /2)&lt;/span&gt;&lt;div class='v-space'&gt;&lt;/div&gt; This example formula determines which amount to provide in employee 401K matching based on a matching program of half of the employee's contribution or $250, whichever is less. It assumes you have custom currency field for Contribution.&lt;/td&gt;&lt;/tr&gt;</v>
      </c>
    </row>
    <row r="436" spans="1:3" x14ac:dyDescent="0.2">
      <c r="C436" s="34" t="s">
        <v>185</v>
      </c>
    </row>
    <row r="438" spans="1:3" x14ac:dyDescent="0.2">
      <c r="C438" s="34"/>
    </row>
    <row r="439" spans="1:3" x14ac:dyDescent="0.2">
      <c r="A439" s="23" t="s">
        <v>966</v>
      </c>
      <c r="B439" s="23" t="str">
        <f>SUBSTITUTE(LOWER(A439), " ", "_")</f>
        <v>month</v>
      </c>
      <c r="C439" t="str">
        <f>"&lt;div class='v-space'&gt;&lt;/div&gt;&lt;div id='" &amp; B439 &amp;"'&gt;&lt;h2&gt;" &amp;A439&amp; "&lt;/h2&gt;&lt;table&gt;&lt;tbody&gt;"</f>
        <v>&lt;div class='v-space'&gt;&lt;/div&gt;&lt;div id='month'&gt;&lt;h2&gt;MONTH&lt;/h2&gt;&lt;table&gt;&lt;tbody&gt;</v>
      </c>
    </row>
    <row r="440" spans="1:3" x14ac:dyDescent="0.2">
      <c r="A440" s="26" t="s">
        <v>158</v>
      </c>
      <c r="B440" s="27" t="s">
        <v>968</v>
      </c>
      <c r="C440" t="str">
        <f>"&lt;tr&gt;&lt;td class='table-first-column'&gt;" &amp;A440 &amp; "&lt;/td&gt;&lt;td&gt;" &amp; B440 &amp; "&lt;/td&gt;&lt;/tr&gt;"</f>
        <v>&lt;tr&gt;&lt;td class='table-first-column'&gt;Description:&lt;/td&gt;&lt;td&gt;Return the month value of the provided date or datetime value.&lt;/td&gt;&lt;/tr&gt;</v>
      </c>
    </row>
    <row r="441" spans="1:3" ht="44" customHeight="1" x14ac:dyDescent="0.2">
      <c r="A441" s="26" t="s">
        <v>159</v>
      </c>
      <c r="B441" s="28" t="s">
        <v>967</v>
      </c>
      <c r="C441" t="str">
        <f>"&lt;tr&gt;&lt;td class='table-first-column'&gt;" &amp;A441 &amp; "&lt;/td&gt;&lt;td&gt;" &amp; B441 &amp; "&lt;/td&gt;&lt;/tr&gt;"</f>
        <v>&lt;tr&gt;&lt;td class='table-first-column'&gt;Use:&lt;/td&gt;&lt;td&gt;&lt;span class='formula'&gt;MONTH(date/datetime)&lt;/span&gt;&lt;/td&gt;&lt;/tr&gt;</v>
      </c>
    </row>
    <row r="442" spans="1:3" x14ac:dyDescent="0.2">
      <c r="C442" s="34" t="s">
        <v>185</v>
      </c>
    </row>
    <row r="444" spans="1:3" x14ac:dyDescent="0.2">
      <c r="A444" s="23" t="s">
        <v>116</v>
      </c>
      <c r="B444" s="23" t="str">
        <f>SUBSTITUTE(LOWER(A444), " ", "_")</f>
        <v>not</v>
      </c>
      <c r="C444" t="str">
        <f>"&lt;div class='v-space'&gt;&lt;/div&gt;&lt;div id='" &amp; B444 &amp;"'&gt;&lt;h2&gt;" &amp;A444&amp; "&lt;/h2&gt;&lt;table&gt;&lt;tbody&gt;"</f>
        <v>&lt;div class='v-space'&gt;&lt;/div&gt;&lt;div id='not'&gt;&lt;h2&gt;NOT&lt;/h2&gt;&lt;table&gt;&lt;tbody&gt;</v>
      </c>
    </row>
    <row r="445" spans="1:3" x14ac:dyDescent="0.2">
      <c r="A445" s="26" t="s">
        <v>158</v>
      </c>
      <c r="B445" s="27" t="s">
        <v>117</v>
      </c>
      <c r="C445" t="str">
        <f>"&lt;tr&gt;&lt;td class='table-first-column'&gt;" &amp;A445 &amp; "&lt;/td&gt;&lt;td&gt;" &amp; B445 &amp; "&lt;/td&gt;&lt;/tr&gt;"</f>
        <v>&lt;tr&gt;&lt;td class='table-first-column'&gt;Description:&lt;/td&gt;&lt;td&gt;Returns FALSE for TRUE and TRUE for FALSE.&lt;/td&gt;&lt;/tr&gt;</v>
      </c>
    </row>
    <row r="446" spans="1:3" ht="29" x14ac:dyDescent="0.2">
      <c r="A446" s="26" t="s">
        <v>159</v>
      </c>
      <c r="B446" s="28" t="s">
        <v>194</v>
      </c>
      <c r="C446" t="str">
        <f>"&lt;tr&gt;&lt;td class='table-first-column'&gt;" &amp;A446 &amp; "&lt;/td&gt;&lt;td&gt;" &amp; B446 &amp; "&lt;/td&gt;&lt;/tr&gt;"</f>
        <v>&lt;tr&gt;&lt;td class='table-first-column'&gt;Use:&lt;/td&gt;&lt;td&gt;&lt;span class='formula'&gt;NOT(logical)&lt;/span&gt; and replace &lt;span class='formula'&gt;logical&lt;/span&gt; with the expression that you want evaluated.&lt;/td&gt;&lt;/tr&gt;</v>
      </c>
    </row>
    <row r="447" spans="1:3" ht="60" x14ac:dyDescent="0.2">
      <c r="A447" s="26" t="s">
        <v>160</v>
      </c>
      <c r="B447" s="28" t="s">
        <v>588</v>
      </c>
      <c r="C447" t="str">
        <f>"&lt;tr&gt;&lt;td class='table-first-column'&gt;" &amp;A447 &amp; "&lt;/td&gt;&lt;td&gt;" &amp; B447 &amp; "&lt;/td&gt;&lt;/tr&gt;"</f>
        <v>&lt;tr&gt;&lt;td class='table-first-column'&gt;Example:&lt;/td&gt;&lt;td&gt;&lt;span class='formula'&gt;IF(NOT(Status == "Open"), ClosedDate, ADD_DAYS(CreatedDate, 3))&lt;/span&gt;, checks to see if the Status is NOT Open and if so, return the ClosedDate, otherwise return the CreatedDate plus 3 days, as the Expected Close Date.&lt;/td&gt;&lt;/tr&gt;</v>
      </c>
    </row>
    <row r="448" spans="1:3" x14ac:dyDescent="0.2">
      <c r="C448" s="34" t="s">
        <v>185</v>
      </c>
    </row>
    <row r="450" spans="1:3" x14ac:dyDescent="0.2">
      <c r="A450" s="23" t="s">
        <v>106</v>
      </c>
      <c r="B450" s="23" t="str">
        <f>SUBSTITUTE(LOWER(A450), " ", "_")</f>
        <v>now</v>
      </c>
      <c r="C450" t="str">
        <f>"&lt;div class='v-space'&gt;&lt;/div&gt;&lt;div id='" &amp; B450 &amp;"'&gt;&lt;h2&gt;" &amp;A450&amp; "&lt;/h2&gt;&lt;table&gt;&lt;tbody&gt;"</f>
        <v>&lt;div class='v-space'&gt;&lt;/div&gt;&lt;div id='now'&gt;&lt;h2&gt;NOW&lt;/h2&gt;&lt;table&gt;&lt;tbody&gt;</v>
      </c>
    </row>
    <row r="451" spans="1:3" x14ac:dyDescent="0.2">
      <c r="A451" s="26" t="s">
        <v>158</v>
      </c>
      <c r="B451" s="27" t="s">
        <v>107</v>
      </c>
      <c r="C451" t="str">
        <f>"&lt;tr&gt;&lt;td class='table-first-column'&gt;" &amp;A451 &amp; "&lt;/td&gt;&lt;td&gt;" &amp; B451 &amp; "&lt;/td&gt;&lt;/tr&gt;"</f>
        <v>&lt;tr&gt;&lt;td class='table-first-column'&gt;Description:&lt;/td&gt;&lt;td&gt;Returns a date/time representing the current moment.&lt;/td&gt;&lt;/tr&gt;</v>
      </c>
    </row>
    <row r="452" spans="1:3" x14ac:dyDescent="0.2">
      <c r="A452" s="26" t="s">
        <v>159</v>
      </c>
      <c r="B452" s="28" t="s">
        <v>195</v>
      </c>
      <c r="C452" t="str">
        <f>"&lt;tr&gt;&lt;td class='table-first-column'&gt;" &amp;A452 &amp; "&lt;/td&gt;&lt;td&gt;" &amp; B452 &amp; "&lt;/td&gt;&lt;/tr&gt;"</f>
        <v>&lt;tr&gt;&lt;td class='table-first-column'&gt;Use:&lt;/td&gt;&lt;td&gt;&lt;span class='formula'&gt;NOW()&lt;/span&gt;&lt;/td&gt;&lt;/tr&gt;</v>
      </c>
    </row>
    <row r="453" spans="1:3" ht="60" x14ac:dyDescent="0.2">
      <c r="A453" s="26" t="s">
        <v>160</v>
      </c>
      <c r="B453" s="28" t="s">
        <v>589</v>
      </c>
      <c r="C453" t="str">
        <f>"&lt;tr&gt;&lt;td class='table-first-column'&gt;" &amp;A453 &amp; "&lt;/td&gt;&lt;td&gt;" &amp; B453 &amp; "&lt;/td&gt;&lt;/tr&gt;"</f>
        <v>&lt;tr&gt;&lt;td class='table-first-column'&gt;Example:&lt;/td&gt;&lt;td&gt;&lt;span class='formula'&gt;IF(Status == "Open", ADD_DAYS(CreatedDate, 3)), ClosedDate)&lt;/span&gt;&lt;div class='v-space'&gt;&lt;/div&gt;This formula checks to see if the Status is open and if so, return CreatedDate plus 3 days, otherwise return the ClosedDate, as the Expected Close Date.&lt;/td&gt;&lt;/tr&gt;</v>
      </c>
    </row>
    <row r="454" spans="1:3" ht="56" x14ac:dyDescent="0.2">
      <c r="A454" s="26" t="s">
        <v>181</v>
      </c>
      <c r="B454" s="32" t="s">
        <v>590</v>
      </c>
      <c r="C454" t="str">
        <f>"&lt;tr&gt;&lt;td class='table-first-column'&gt;" &amp;A454 &amp; "&lt;/td&gt;&lt;td&gt;" &amp; B454 &amp; "&lt;/td&gt;&lt;/tr&gt;"</f>
        <v>&lt;tr&gt;&lt;td class='table-first-column'&gt;Tips:&lt;/td&gt;&lt;td&gt;&lt;ul&gt;&lt;li&gt;Do not remove the parentheses.&lt;/li&gt;&lt;li&gt;Keep the parentheses empty. They do not need to contain a value.&lt;/li&gt;&lt;li&gt;Use a date/time field in a NOW function instead of a date field. &lt;/li&gt;&lt;li&gt;Use TODAY if you prefer to use a date field.&lt;/li&gt;&lt;li&gt;Dates and times are always calculated using the user’s time zone.&lt;/li&gt;&lt;li&gt;Use ADD_DAYS to add days to a datetime field.&lt;/li&gt;&lt;/ul&gt;&lt;/td&gt;&lt;/tr&gt;</v>
      </c>
    </row>
    <row r="455" spans="1:3" x14ac:dyDescent="0.2">
      <c r="B455" s="40"/>
      <c r="C455" s="34" t="s">
        <v>185</v>
      </c>
    </row>
    <row r="456" spans="1:3" ht="20" customHeight="1" x14ac:dyDescent="0.2">
      <c r="B456" s="10"/>
    </row>
    <row r="457" spans="1:3" ht="17" x14ac:dyDescent="0.2">
      <c r="A457" s="26" t="s">
        <v>196</v>
      </c>
      <c r="B457" s="24" t="s">
        <v>156</v>
      </c>
      <c r="C457" t="str">
        <f>"&lt;div class='v-space'&gt;&lt;/div&gt;&lt;div id='" &amp; B457 &amp;"'&gt;&lt;h2&gt;" &amp;A457&amp; "&lt;/h2&gt;&lt;table&gt;&lt;tbody&gt;"</f>
        <v>&lt;div class='v-space'&gt;&lt;/div&gt;&lt;div id='or'&gt;&lt;h2&gt;OR&lt;/h2&gt;&lt;table&gt;&lt;tbody&gt;</v>
      </c>
    </row>
    <row r="458" spans="1:3" ht="51" x14ac:dyDescent="0.2">
      <c r="A458" s="23" t="s">
        <v>158</v>
      </c>
      <c r="B458" s="24" t="s">
        <v>198</v>
      </c>
      <c r="C458" t="str">
        <f>"&lt;tr&gt;&lt;td class='table-first-column'&gt;" &amp;A458 &amp; "&lt;/td&gt;&lt;td&gt;" &amp; B458 &amp; "&lt;/td&gt;&lt;/tr&gt;"</f>
        <v>&lt;tr&gt;&lt;td class='table-first-column'&gt;Description:&lt;/td&gt;&lt;td&gt;Determines if expressions are true or false. Returns TRUE if any expression is true. Returns FALSE if all expressions are false. Use this function as an alternative to the operator &lt;span class='formula'&gt;|| (OR)&lt;/span&gt;.&lt;/td&gt;&lt;/tr&gt;</v>
      </c>
    </row>
    <row r="459" spans="1:3" ht="34" x14ac:dyDescent="0.2">
      <c r="A459" s="23" t="s">
        <v>159</v>
      </c>
      <c r="B459" s="24" t="s">
        <v>197</v>
      </c>
      <c r="C459" t="str">
        <f>"&lt;tr&gt;&lt;td class='table-first-column'&gt;" &amp;A459 &amp; "&lt;/td&gt;&lt;td&gt;" &amp; B459 &amp; "&lt;/td&gt;&lt;/tr&gt;"</f>
        <v>&lt;tr&gt;&lt;td class='table-first-column'&gt;Use:&lt;/td&gt;&lt;td&gt;&lt;span class='formula'&gt;OR(logical1, logical2...)&lt;/span&gt; and replace any number of logical references with the expressions you want evaluated.&lt;/td&gt;&lt;/tr&gt;</v>
      </c>
    </row>
    <row r="460" spans="1:3" x14ac:dyDescent="0.2">
      <c r="B460" s="10"/>
      <c r="C460" s="34" t="s">
        <v>185</v>
      </c>
    </row>
    <row r="461" spans="1:3" x14ac:dyDescent="0.2">
      <c r="C461" s="34"/>
    </row>
    <row r="462" spans="1:3" x14ac:dyDescent="0.2">
      <c r="A462" s="23" t="s">
        <v>409</v>
      </c>
      <c r="B462" s="23" t="str">
        <f>SUBSTITUTE(LOWER(A462), " ", "_")</f>
        <v>randomize</v>
      </c>
      <c r="C462" t="str">
        <f>"&lt;div class='v-space'&gt;&lt;/div&gt;&lt;div id='" &amp; B462 &amp;"'&gt;&lt;h2&gt;" &amp;A462&amp; "&lt;/h2&gt;&lt;table&gt;&lt;tbody&gt;"</f>
        <v>&lt;div class='v-space'&gt;&lt;/div&gt;&lt;div id='randomize'&gt;&lt;h2&gt;RANDOMIZE&lt;/h2&gt;&lt;table&gt;&lt;tbody&gt;</v>
      </c>
    </row>
    <row r="463" spans="1:3" x14ac:dyDescent="0.2">
      <c r="A463" s="26" t="s">
        <v>158</v>
      </c>
      <c r="B463" s="42" t="s">
        <v>134</v>
      </c>
      <c r="C463" t="str">
        <f>"&lt;tr&gt;&lt;td class='table-first-column'&gt;" &amp;A463 &amp; "&lt;/td&gt;&lt;td&gt;" &amp; B463 &amp; "&lt;/td&gt;&lt;/tr&gt;"</f>
        <v>&lt;tr&gt;&lt;td class='table-first-column'&gt;Description:&lt;/td&gt;&lt;td&gt;Masks the input value randomly based on the data types.&lt;/td&gt;&lt;/tr&gt;</v>
      </c>
    </row>
    <row r="464" spans="1:3" ht="29" x14ac:dyDescent="0.2">
      <c r="A464" s="26" t="s">
        <v>159</v>
      </c>
      <c r="B464" s="28" t="s">
        <v>410</v>
      </c>
      <c r="C464" t="str">
        <f>"&lt;tr&gt;&lt;td class='table-first-column'&gt;" &amp;A464 &amp; "&lt;/td&gt;&lt;td&gt;" &amp; B464 &amp; "&lt;/td&gt;&lt;/tr&gt;"</f>
        <v>&lt;tr&gt;&lt;td class='table-first-column'&gt;Use:&lt;/td&gt;&lt;td&gt;&lt;span class='formula'&gt;RANDOMIZE(text/number/date/boolean)&lt;/span&gt; and replace the value of the expression randomly.&lt;/td&gt;&lt;/tr&gt;</v>
      </c>
    </row>
    <row r="465" spans="1:3" ht="248" x14ac:dyDescent="0.2">
      <c r="A465" s="26" t="s">
        <v>160</v>
      </c>
      <c r="B465" s="28" t="s">
        <v>411</v>
      </c>
      <c r="C465" t="str">
        <f>"&lt;tr&gt;&lt;td class='table-first-column'&gt;" &amp;A465 &amp; "&lt;/td&gt;&lt;td&gt;" &amp; B465 &amp; "&lt;/td&gt;&lt;/tr&gt;"</f>
        <v>&lt;tr&gt;&lt;td class='table-first-column'&gt;Example:&lt;/td&gt;&lt;td&gt;&lt;span class='formula'&gt;RANDOMIZE(Classified__c)&lt;/span&gt; checks the Classified__c characters one by one and replace a number char with a random number char and an English char with a random English char. For example, if the value is “abcd1200”, the result could be “jadj8374”.&lt;div class='v-space-s'&gt;&lt;/div&gt;&lt;span class='formula'&gt;RANDOMIZE(SSN__c)&lt;/span&gt; checks the SSN__c in characters one by one and replace a number character with a random number. For example, if the SSN__c is 873-98-0000, the result could be “292-77-7312”.&lt;div class='v-space-s'&gt;&lt;/div&gt;&lt;span class='formula'&gt;RANDOMIZE(Revenue)&lt;/span&gt; checks the Revenue value and replace a random numeric that is less than the Revenue.&lt;div class='v-space-s'&gt;&lt;/div&gt;&lt;span class='formula'&gt;RANDOMIZE(Birthdate)&lt;/span&gt; checks the Birthdate value and replace a random date that is less than 1000 days prior to the Birthdate. For example, if the Birthdate is 2001-02-01, the result could be 1999-03-25.&lt;div class='v-space-s'&gt;&lt;/div&gt;&lt;span class='formula'&gt;RANDOMIZE(Is_From_CA__c)&lt;/span&gt; generate a random Boolean value for the Is_From_CA__c.&lt;div class='v-space-s'&gt;&lt;/div&gt;&lt;/td&gt;&lt;/tr&gt;</v>
      </c>
    </row>
    <row r="466" spans="1:3" ht="63" customHeight="1" x14ac:dyDescent="0.2">
      <c r="A466" s="26" t="s">
        <v>192</v>
      </c>
      <c r="B466" s="32" t="s">
        <v>969</v>
      </c>
      <c r="C466" t="str">
        <f>"&lt;tr&gt;&lt;td class='table-first-column'&gt;" &amp;A466 &amp; "&lt;/td&gt;&lt;td&gt;" &amp; B466 &amp; "&lt;/td&gt;&lt;/tr&gt;"</f>
        <v>&lt;tr&gt;&lt;td class='table-first-column'&gt;Tips:&lt;/td&gt;&lt;td&gt;Both &lt;span class='formula'&gt;SCRAMBLE&lt;/span&gt; and &lt;span class='formula'&gt;RANDOMIZE&lt;/span&gt; functions cannot be set in the mapping if the target connection is a production. An exception will be thrown if that happens when saving the mappings or during the execution.&lt;/td&gt;&lt;/tr&gt;</v>
      </c>
    </row>
    <row r="467" spans="1:3" x14ac:dyDescent="0.2">
      <c r="C467" s="34" t="s">
        <v>185</v>
      </c>
    </row>
    <row r="468" spans="1:3" x14ac:dyDescent="0.2">
      <c r="C468" s="34"/>
    </row>
    <row r="469" spans="1:3" x14ac:dyDescent="0.2">
      <c r="A469" s="23" t="s">
        <v>645</v>
      </c>
      <c r="B469" s="23" t="str">
        <f>SUBSTITUTE(LOWER(A469), " ", "_")</f>
        <v>replace</v>
      </c>
      <c r="C469" t="str">
        <f>"&lt;div class='v-space'&gt;&lt;/div&gt;&lt;div id='" &amp; B469 &amp;"'&gt;&lt;h2&gt;" &amp;A469&amp; "&lt;/h2&gt;&lt;table&gt;&lt;tbody&gt;"</f>
        <v>&lt;div class='v-space'&gt;&lt;/div&gt;&lt;div id='replace'&gt;&lt;h2&gt;REPLACE&lt;/h2&gt;&lt;table&gt;&lt;tbody&gt;</v>
      </c>
    </row>
    <row r="470" spans="1:3" x14ac:dyDescent="0.2">
      <c r="A470" s="26" t="s">
        <v>158</v>
      </c>
      <c r="B470" s="27" t="s">
        <v>127</v>
      </c>
      <c r="C470" t="str">
        <f>"&lt;tr&gt;&lt;td class='table-first-column'&gt;" &amp;A470 &amp; "&lt;/td&gt;&lt;td&gt;" &amp; B470 &amp; "&lt;/td&gt;&lt;/tr&gt;"</f>
        <v>&lt;tr&gt;&lt;td class='table-first-column'&gt;Description:&lt;/td&gt;&lt;td&gt;Substitutes new text for old text in a text string.&lt;/td&gt;&lt;/tr&gt;</v>
      </c>
    </row>
    <row r="471" spans="1:3" ht="125" customHeight="1" x14ac:dyDescent="0.2">
      <c r="A471" s="26" t="s">
        <v>159</v>
      </c>
      <c r="B471" s="28" t="s">
        <v>970</v>
      </c>
      <c r="C471" t="str">
        <f>"&lt;tr&gt;&lt;td class='table-first-column'&gt;" &amp;A471 &amp; "&lt;/td&gt;&lt;td&gt;" &amp; B471 &amp; "&lt;/td&gt;&lt;/tr&gt;"</f>
        <v>&lt;tr&gt;&lt;td class='table-first-column'&gt;Use:&lt;/td&gt;&lt;td&gt;&lt;span class='formula'&gt;REPLACE(string, old_string, new_string)&lt;/span&gt;&lt;/td&gt;&lt;/tr&gt;</v>
      </c>
    </row>
    <row r="472" spans="1:3" ht="105" x14ac:dyDescent="0.2">
      <c r="A472" s="26" t="s">
        <v>160</v>
      </c>
      <c r="B472" s="28" t="s">
        <v>644</v>
      </c>
      <c r="C472" t="str">
        <f>"&lt;tr&gt;&lt;td class='table-first-column'&gt;" &amp;A472 &amp; "&lt;/td&gt;&lt;td&gt;" &amp; B472 &amp; "&lt;/td&gt;&lt;/tr&gt;"</f>
        <v>&lt;tr&gt;&lt;td class='table-first-column'&gt;Example:&lt;/td&gt;&lt;td&gt;&lt;span class='formula'&gt;REPLACE(Name, "Coupon", "Discount")&lt;/span&gt; returns the name of an opportunity that contains the term “Coupon” with the opportunity name plus “Discount” wherever the term “Coupon” existed.&lt;div class='v-space-s'&gt;&lt;/div&gt;&lt;span class='formula'&gt;REPLACE(Email, LEFT(Email, FIND("@", Email)), "www.") &lt;/span&gt;finds the location of the @ sign in a person's email address to determine the length of text to replace with a “www.” as a means of deriving their website address.&lt;/td&gt;&lt;/tr&gt;</v>
      </c>
    </row>
    <row r="473" spans="1:3" ht="42" x14ac:dyDescent="0.2">
      <c r="A473" s="26" t="s">
        <v>181</v>
      </c>
      <c r="B473" s="32" t="s">
        <v>208</v>
      </c>
      <c r="C473" t="str">
        <f>"&lt;tr&gt;&lt;td class='table-first-column'&gt;" &amp;A473 &amp; "&lt;/td&gt;&lt;td&gt;" &amp; B473 &amp; "&lt;/td&gt;&lt;/tr&gt;"</f>
        <v>&lt;tr&gt;&lt;td class='table-first-column'&gt;Tips:&lt;/td&gt;&lt;td&gt;&lt;ul&gt;&lt;li&gt;Each term provided in quotes is case-sensitive.&lt;/li&gt;&lt;li&gt;If the &lt;span class='formula'&gt;old_text&lt;/span&gt; appears more than once, each occurrence is replaced with the &lt;span class='formula'&gt;new_text&lt;/span&gt; value provided, even when that results in duplicates.&lt;/li&gt;&lt;/ul&gt;&lt;/td&gt;&lt;/tr&gt;</v>
      </c>
    </row>
    <row r="474" spans="1:3" x14ac:dyDescent="0.2">
      <c r="C474" s="34" t="s">
        <v>185</v>
      </c>
    </row>
    <row r="476" spans="1:3" x14ac:dyDescent="0.2">
      <c r="C476" s="34"/>
    </row>
    <row r="478" spans="1:3" x14ac:dyDescent="0.2">
      <c r="B478" s="10"/>
    </row>
    <row r="479" spans="1:3" x14ac:dyDescent="0.2">
      <c r="A479" s="25" t="s">
        <v>125</v>
      </c>
      <c r="B479" s="23" t="str">
        <f>SUBSTITUTE(LOWER(A479), " ", "_")</f>
        <v>right</v>
      </c>
      <c r="C479" t="str">
        <f>"&lt;div class='v-space'&gt;&lt;/div&gt;&lt;div id='" &amp; B479 &amp;"'&gt;&lt;h2&gt;" &amp;A479&amp; "&lt;/h2&gt;&lt;table&gt;&lt;tbody&gt;"</f>
        <v>&lt;div class='v-space'&gt;&lt;/div&gt;&lt;div id='right'&gt;&lt;h2&gt;RIGHT&lt;/h2&gt;&lt;table&gt;&lt;tbody&gt;</v>
      </c>
    </row>
    <row r="480" spans="1:3" x14ac:dyDescent="0.2">
      <c r="A480" s="26" t="s">
        <v>158</v>
      </c>
      <c r="B480" s="27" t="s">
        <v>126</v>
      </c>
      <c r="C480" t="str">
        <f>"&lt;tr&gt;&lt;td class='table-first-column'&gt;" &amp;A480 &amp; "&lt;/td&gt;&lt;td&gt;" &amp; B480 &amp; "&lt;/td&gt;&lt;/tr&gt;"</f>
        <v>&lt;tr&gt;&lt;td class='table-first-column'&gt;Description:&lt;/td&gt;&lt;td&gt;Returns the specified number of characters from the end of a text string.&lt;/td&gt;&lt;/tr&gt;</v>
      </c>
    </row>
    <row r="481" spans="1:3" x14ac:dyDescent="0.2">
      <c r="A481" s="26" t="s">
        <v>159</v>
      </c>
      <c r="B481" s="28" t="s">
        <v>971</v>
      </c>
      <c r="C481" t="str">
        <f>"&lt;tr&gt;&lt;td class='table-first-column'&gt;" &amp;A481 &amp; "&lt;/td&gt;&lt;td&gt;" &amp; B481 &amp; "&lt;/td&gt;&lt;/tr&gt;"</f>
        <v>&lt;tr&gt;&lt;td class='table-first-column'&gt;Use:&lt;/td&gt;&lt;td&gt;&lt;span class='formula'&gt;RIGHT(string, num_chars)&lt;/span&gt;&lt;/td&gt;&lt;/tr&gt;</v>
      </c>
    </row>
    <row r="482" spans="1:3" ht="45" x14ac:dyDescent="0.2">
      <c r="A482" s="26" t="s">
        <v>160</v>
      </c>
      <c r="B482" s="28" t="s">
        <v>199</v>
      </c>
      <c r="C482" t="str">
        <f>"&lt;tr&gt;&lt;td class='table-first-column'&gt;" &amp;A482 &amp; "&lt;/td&gt;&lt;td&gt;" &amp; B482 &amp; "&lt;/td&gt;&lt;/tr&gt;"</f>
        <v>&lt;tr&gt;&lt;td class='table-first-column'&gt;Example:&lt;/td&gt;&lt;td&gt;&lt;span class='formula'&gt;TRIM(LEFT(LastName, 5))&amp;"-"&amp;TRIM(RIGHT(SSN__c, 4))&lt;/span&gt; displays the first five characters of a name and the last four characters of a social security number separated by a dash. Note that this assumes you have a text custom field called SSN.&lt;/td&gt;&lt;/tr&gt;</v>
      </c>
    </row>
    <row r="483" spans="1:3" ht="28" x14ac:dyDescent="0.2">
      <c r="A483" s="26" t="s">
        <v>181</v>
      </c>
      <c r="B483" s="32" t="s">
        <v>200</v>
      </c>
      <c r="C483" t="str">
        <f>"&lt;tr&gt;&lt;td class='table-first-column'&gt;" &amp;A483 &amp; "&lt;/td&gt;&lt;td&gt;" &amp; B483 &amp; "&lt;/td&gt;&lt;/tr&gt;"</f>
        <v>&lt;tr&gt;&lt;td class='table-first-column'&gt;Tips:&lt;/td&gt;&lt;td&gt;&lt;ul&gt;&lt;li&gt;Reference auto-number fields as text fields in formulas.&lt;/li&gt;&lt;li&gt;If the &lt;span class='formula'&gt;num_chars&lt;/span&gt; value is less than zero, DSP replaces the value with zero.&lt;/li&gt;&lt;/ul&gt;&lt;/td&gt;&lt;/tr&gt;</v>
      </c>
    </row>
    <row r="484" spans="1:3" x14ac:dyDescent="0.2">
      <c r="C484" s="34" t="s">
        <v>185</v>
      </c>
    </row>
    <row r="486" spans="1:3" x14ac:dyDescent="0.2">
      <c r="A486" s="23" t="s">
        <v>144</v>
      </c>
      <c r="B486" s="23" t="str">
        <f>SUBSTITUTE(LOWER(A486), " ", "_")</f>
        <v>round</v>
      </c>
      <c r="C486" t="str">
        <f>"&lt;div class='v-space'&gt;&lt;/div&gt;&lt;div id='" &amp; B486 &amp;"'&gt;&lt;h2&gt;" &amp;A486&amp; "&lt;/h2&gt;&lt;table&gt;&lt;tbody&gt;"</f>
        <v>&lt;div class='v-space'&gt;&lt;/div&gt;&lt;div id='round'&gt;&lt;h2&gt;ROUND&lt;/h2&gt;&lt;table&gt;&lt;tbody&gt;</v>
      </c>
    </row>
    <row r="487" spans="1:3" ht="28" x14ac:dyDescent="0.2">
      <c r="A487" s="43" t="s">
        <v>158</v>
      </c>
      <c r="B487" s="42" t="s">
        <v>202</v>
      </c>
      <c r="C487" t="str">
        <f>"&lt;tr&gt;&lt;td class='table-first-column'&gt;" &amp;A487 &amp; "&lt;/td&gt;&lt;td&gt;" &amp; B487 &amp; "&lt;/td&gt;&lt;/tr&gt;"</f>
        <v>&lt;tr&gt;&lt;td class='table-first-column'&gt;Description:&lt;/td&gt;&lt;td&gt;Returns the nearest number to a number you specify, constraining the new number by a specified number of digits.&lt;/td&gt;&lt;/tr&gt;</v>
      </c>
    </row>
    <row r="488" spans="1:3" ht="43" x14ac:dyDescent="0.2">
      <c r="A488" s="43" t="s">
        <v>159</v>
      </c>
      <c r="B488" s="28" t="s">
        <v>203</v>
      </c>
      <c r="C488" t="str">
        <f>"&lt;tr&gt;&lt;td class='table-first-column'&gt;" &amp;A488 &amp; "&lt;/td&gt;&lt;td&gt;" &amp; B488 &amp; "&lt;/td&gt;&lt;/tr&gt;"</f>
        <v>&lt;tr&gt;&lt;td class='table-first-column'&gt;Use:&lt;/td&gt;&lt;td&gt;&lt;span class='formula'&gt;ROUND(number, num_digits)&lt;/span&gt; and replace number with the field or expression you want rounded; replace num_digits with the number of decimal places you want to consider when rounding.&lt;/td&gt;&lt;/tr&gt;</v>
      </c>
    </row>
    <row r="489" spans="1:3" ht="54" customHeight="1" x14ac:dyDescent="0.2">
      <c r="A489" s="43" t="s">
        <v>160</v>
      </c>
      <c r="B489" s="28" t="s">
        <v>206</v>
      </c>
      <c r="C489" t="str">
        <f>"&lt;tr&gt;&lt;td class='table-first-column'&gt;" &amp;A489 &amp; "&lt;/td&gt;&lt;td&gt;" &amp; B489 &amp; "&lt;/td&gt;&lt;/tr&gt;"</f>
        <v>&lt;tr&gt;&lt;td class='table-first-column'&gt;Example:&lt;/td&gt;&lt;td&gt;&lt;span class='formula'&gt;ROUND (1.5, 0) = 2&lt;/span&gt;&lt;div class='v-space-s'&gt;&lt;/div&gt;&lt;span class='formula'&gt;ROUND (1.2345, 0) = 1&lt;/span&gt;&lt;div class='v-space-s'&gt;&lt;/div&gt;&lt;span class='formula'&gt;ROUND (-1.5, 0) = -2&lt;/span&gt;&lt;div class='v-space-s'&gt;&lt;/div&gt;&lt;span class='formula'&gt;ROUND (225.49823, 2) = 225.50&lt;/span&gt;&lt;div class='v-space-s'&gt;&lt;/div&gt;&lt;b&gt;Simple Discounting&lt;/b&gt;&lt;span class='formula'&gt;ROUND(Amount-Amount* Discount_Percent__c,2)&lt;/span&gt;&lt;div class='v-space-s'&gt;&lt;/div&gt;Use this formula to calculate the discounted amount of an opportunity rounded off to two digits. This example is a number formula field on opportunities that uses a custom percent field called Discount Percent.&lt;/td&gt;&lt;/tr&gt;</v>
      </c>
    </row>
    <row r="490" spans="1:3" ht="98" x14ac:dyDescent="0.2">
      <c r="A490" s="43" t="s">
        <v>181</v>
      </c>
      <c r="B490" s="44" t="s">
        <v>207</v>
      </c>
      <c r="C490" t="str">
        <f>"&lt;tr&gt;&lt;td class='table-first-column'&gt;" &amp;A490 &amp; "&lt;/td&gt;&lt;td&gt;" &amp; B490 &amp; "&lt;/td&gt;&lt;/tr&gt;"</f>
        <v>&lt;tr&gt;&lt;td class='table-first-column'&gt;Tips:&lt;/td&gt;&lt;td&gt;&lt;ul&gt;&lt;li&gt;Enter zero for num_digits to round a number to the nearest integer.&lt;/li&gt;&lt;li&gt;DSP automatically rounds numbers based on the decimal places you specify. For example, a custom number field with two decimal places stores 1.50 when you enter 1.49999.&lt;/li&gt;&lt;li&gt;DSP uses the round half-up rounding algorithm. Half-way values are always rounded up. For example, 1.45 is rounded to 1.5. –1.45 is rounded to –1.5.&lt;/li&gt;&lt;li&gt;The decimal numbers displayed depend on the decimal places you selected when defining the field in the custom field wizard. The &lt;span class='formula'&gt;num_digits&lt;/span&gt; represents the number of digits considered when rounding.&lt;/li&gt;&lt;/ul&gt;&lt;/td&gt;&lt;/tr&gt;</v>
      </c>
    </row>
    <row r="491" spans="1:3" x14ac:dyDescent="0.2">
      <c r="C491" s="34" t="s">
        <v>185</v>
      </c>
    </row>
    <row r="493" spans="1:3" x14ac:dyDescent="0.2">
      <c r="A493" s="23" t="s">
        <v>132</v>
      </c>
      <c r="B493" s="23" t="str">
        <f>SUBSTITUTE(LOWER(A493), " ", "_")</f>
        <v>scramble</v>
      </c>
      <c r="C493" t="str">
        <f>"&lt;div class='v-space'&gt;&lt;/div&gt;&lt;div id='" &amp; B493 &amp;"'&gt;&lt;h2&gt;" &amp;A493&amp; "&lt;/h2&gt;&lt;table&gt;&lt;tbody&gt;"</f>
        <v>&lt;div class='v-space'&gt;&lt;/div&gt;&lt;div id='scramble'&gt;&lt;h2&gt;SCRAMBLE&lt;/h2&gt;&lt;table&gt;&lt;tbody&gt;</v>
      </c>
    </row>
    <row r="494" spans="1:3" x14ac:dyDescent="0.2">
      <c r="A494" s="26" t="s">
        <v>158</v>
      </c>
      <c r="B494" s="42" t="s">
        <v>973</v>
      </c>
      <c r="C494" t="str">
        <f>"&lt;tr&gt;&lt;td class='table-first-column'&gt;" &amp;A494 &amp; "&lt;/td&gt;&lt;td&gt;" &amp; B494 &amp; "&lt;/td&gt;&lt;/tr&gt;"</f>
        <v>&lt;tr&gt;&lt;td class='table-first-column'&gt;Description:&lt;/td&gt;&lt;td&gt;Mix items within the current batch, and pick one value randomly.&lt;/td&gt;&lt;/tr&gt;</v>
      </c>
    </row>
    <row r="495" spans="1:3" x14ac:dyDescent="0.2">
      <c r="A495" s="26" t="s">
        <v>159</v>
      </c>
      <c r="B495" s="28" t="s">
        <v>972</v>
      </c>
      <c r="C495" t="str">
        <f>"&lt;tr&gt;&lt;td class='table-first-column'&gt;" &amp;A495 &amp; "&lt;/td&gt;&lt;td&gt;" &amp; B495 &amp; "&lt;/td&gt;&lt;/tr&gt;"</f>
        <v>&lt;tr&gt;&lt;td class='table-first-column'&gt;Use:&lt;/td&gt;&lt;td&gt;&lt;span class='formula'&gt;SCRAMBLE(value)&lt;/span&gt;&lt;/td&gt;&lt;/tr&gt;</v>
      </c>
    </row>
    <row r="496" spans="1:3" ht="30" x14ac:dyDescent="0.2">
      <c r="A496" s="26" t="s">
        <v>160</v>
      </c>
      <c r="B496" s="28" t="s">
        <v>974</v>
      </c>
      <c r="C496" t="str">
        <f>"&lt;tr&gt;&lt;td class='table-first-column'&gt;" &amp;A496 &amp; "&lt;/td&gt;&lt;td&gt;" &amp; B496 &amp; "&lt;/td&gt;&lt;/tr&gt;"</f>
        <v>&lt;tr&gt;&lt;td class='table-first-column'&gt;Example:&lt;/td&gt;&lt;td&gt;&lt;span class='formula'&gt;SCRAMBLE(FirstName)&lt;/span&gt; returns the FirstName of a random record within the execution batch.&lt;/td&gt;&lt;/tr&gt;</v>
      </c>
    </row>
    <row r="497" spans="1:3" ht="76" customHeight="1" x14ac:dyDescent="0.2">
      <c r="A497" s="26" t="s">
        <v>181</v>
      </c>
      <c r="B497" s="32" t="s">
        <v>969</v>
      </c>
      <c r="C497" t="str">
        <f>"&lt;tr&gt;&lt;td class='table-first-column'&gt;" &amp;A497 &amp; "&lt;/td&gt;&lt;td&gt;" &amp; B497 &amp; "&lt;/td&gt;&lt;/tr&gt;"</f>
        <v>&lt;tr&gt;&lt;td class='table-first-column'&gt;Tips:&lt;/td&gt;&lt;td&gt;Both &lt;span class='formula'&gt;SCRAMBLE&lt;/span&gt; and &lt;span class='formula'&gt;RANDOMIZE&lt;/span&gt; functions cannot be set in the mapping if the target connection is a production. An exception will be thrown if that happens when saving the mappings or during the execution.&lt;/td&gt;&lt;/tr&gt;</v>
      </c>
    </row>
    <row r="498" spans="1:3" x14ac:dyDescent="0.2">
      <c r="C498" s="34" t="s">
        <v>185</v>
      </c>
    </row>
    <row r="501" spans="1:3" x14ac:dyDescent="0.2">
      <c r="A501" s="23" t="s">
        <v>1027</v>
      </c>
      <c r="B501" s="23" t="str">
        <f>SUBSTITUTE(LOWER(A501), " ", "_")</f>
        <v>skip_assignment</v>
      </c>
      <c r="C501" t="str">
        <f>"&lt;div class='v-space'&gt;&lt;/div&gt;&lt;div id='" &amp; B501 &amp;"'&gt;&lt;h2&gt;" &amp;A501&amp; "&lt;/h2&gt;&lt;table&gt;&lt;tbody&gt;"</f>
        <v>&lt;div class='v-space'&gt;&lt;/div&gt;&lt;div id='skip_assignment'&gt;&lt;h2&gt;SKIP_ASSIGNMENT&lt;/h2&gt;&lt;table&gt;&lt;tbody&gt;</v>
      </c>
    </row>
    <row r="502" spans="1:3" ht="28" x14ac:dyDescent="0.2">
      <c r="A502" s="26" t="s">
        <v>158</v>
      </c>
      <c r="B502" s="42" t="s">
        <v>1029</v>
      </c>
      <c r="C502" t="str">
        <f>"&lt;tr&gt;&lt;td class='table-first-column'&gt;" &amp;A502 &amp; "&lt;/td&gt;&lt;td&gt;" &amp; B502 &amp; "&lt;/td&gt;&lt;/tr&gt;"</f>
        <v>&lt;tr&gt;&lt;td class='table-first-column'&gt;Description:&lt;/td&gt;&lt;td&gt;If a target field's mapping evaluates as SKIP_ASSIGNMENT(), DSP skips the assignment and removes the field from the request payload.&lt;/td&gt;&lt;/tr&gt;</v>
      </c>
    </row>
    <row r="503" spans="1:3" x14ac:dyDescent="0.2">
      <c r="A503" s="26" t="s">
        <v>159</v>
      </c>
      <c r="B503" s="28" t="s">
        <v>1028</v>
      </c>
      <c r="C503" t="str">
        <f>"&lt;tr&gt;&lt;td class='table-first-column'&gt;" &amp;A503 &amp; "&lt;/td&gt;&lt;td&gt;" &amp; B503 &amp; "&lt;/td&gt;&lt;/tr&gt;"</f>
        <v>&lt;tr&gt;&lt;td class='table-first-column'&gt;Use:&lt;/td&gt;&lt;td&gt;&lt;span class='formula'&gt;SKIP_ASSIGNMENT()&lt;/span&gt;&lt;/td&gt;&lt;/tr&gt;</v>
      </c>
    </row>
    <row r="504" spans="1:3" ht="45" x14ac:dyDescent="0.2">
      <c r="A504" s="26" t="s">
        <v>160</v>
      </c>
      <c r="B504" s="28" t="s">
        <v>1030</v>
      </c>
      <c r="C504" t="str">
        <f>"&lt;tr&gt;&lt;td class='table-first-column'&gt;" &amp;A504 &amp; "&lt;/td&gt;&lt;td&gt;" &amp; B504 &amp; "&lt;/td&gt;&lt;/tr&gt;"</f>
        <v>&lt;tr&gt;&lt;td class='table-first-column'&gt;Example:&lt;/td&gt;&lt;td&gt;&lt;span class='formula'&gt;IF(Email == NULL, SKIP_ASSIGNMENT(), SUBSTRING_AFTER(Email, "@"))&lt;/span&gt; returns the domain of the Email if Email is not NULL, otherwise skips the assignment.&lt;/td&gt;&lt;/tr&gt;</v>
      </c>
    </row>
    <row r="505" spans="1:3" x14ac:dyDescent="0.2">
      <c r="C505" s="34" t="s">
        <v>185</v>
      </c>
    </row>
    <row r="507" spans="1:3" x14ac:dyDescent="0.2">
      <c r="A507" s="23" t="s">
        <v>646</v>
      </c>
      <c r="B507" s="23" t="str">
        <f>SUBSTITUTE(LOWER(A507), " ", "_")</f>
        <v>starts_with</v>
      </c>
      <c r="C507" t="str">
        <f>"&lt;div class='v-space'&gt;&lt;/div&gt;&lt;div id='" &amp; B507 &amp;"'&gt;&lt;h2&gt;" &amp;A507&amp; "&lt;/h2&gt;&lt;table&gt;&lt;tbody&gt;"</f>
        <v>&lt;div class='v-space'&gt;&lt;/div&gt;&lt;div id='starts_with'&gt;&lt;h2&gt;STARTS_WITH&lt;/h2&gt;&lt;table&gt;&lt;tbody&gt;</v>
      </c>
    </row>
    <row r="508" spans="1:3" x14ac:dyDescent="0.2">
      <c r="A508" s="26" t="s">
        <v>158</v>
      </c>
      <c r="B508" s="27" t="s">
        <v>118</v>
      </c>
      <c r="C508" t="str">
        <f>"&lt;tr&gt;&lt;td class='table-first-column'&gt;" &amp;A508 &amp; "&lt;/td&gt;&lt;td&gt;" &amp; B508 &amp; "&lt;/td&gt;&lt;/tr&gt;"</f>
        <v>&lt;tr&gt;&lt;td class='table-first-column'&gt;Description:&lt;/td&gt;&lt;td&gt;Determines if text begins with specific characters and returns TRUE if it does. Returns FALSE if it doesn't.&lt;/td&gt;&lt;/tr&gt;</v>
      </c>
    </row>
    <row r="509" spans="1:3" ht="45" x14ac:dyDescent="0.2">
      <c r="A509" s="26" t="s">
        <v>159</v>
      </c>
      <c r="B509" s="28" t="s">
        <v>650</v>
      </c>
      <c r="C509" t="str">
        <f>"&lt;tr&gt;&lt;td class='table-first-column'&gt;" &amp;A509 &amp; "&lt;/td&gt;&lt;td&gt;" &amp; B509 &amp; "&lt;/td&gt;&lt;/tr&gt;"</f>
        <v>&lt;tr&gt;&lt;td class='table-first-column'&gt;Use:&lt;/td&gt;&lt;td&gt;&lt;span class='formula'&gt;STARTS_WITH(string, compare_string)&lt;/span&gt; and replace text, compare_text with the characters or fields you want to compare.&lt;/td&gt;&lt;/tr&gt;</v>
      </c>
    </row>
    <row r="510" spans="1:3" ht="75" x14ac:dyDescent="0.2">
      <c r="A510" s="26" t="s">
        <v>160</v>
      </c>
      <c r="B510" s="28" t="s">
        <v>647</v>
      </c>
      <c r="C510" t="str">
        <f>"&lt;tr&gt;&lt;td class='table-first-column'&gt;" &amp;A510 &amp; "&lt;/td&gt;&lt;td&gt;" &amp; B510 &amp; "&lt;/td&gt;&lt;/tr&gt;"</f>
        <v>&lt;tr&gt;&lt;td class='table-first-column'&gt;Example:&lt;/td&gt;&lt;td&gt;&lt;span class='formula'&gt;IF(STARTS_WITH (Product_type__c, "ICU"), "Medical", "Technical")&lt;/span&gt;&lt;div class='v-space-s'&gt;&lt;/div&gt;This example returns the text &lt;b&gt;Medical&lt;/b&gt; if the text in any Product Type custom text field begins with &lt;b&gt;ICU&lt;/b&gt;. For all other products, it displays &lt;b&gt;Technical&lt;/b&gt;.&lt;/td&gt;&lt;/tr&gt;</v>
      </c>
    </row>
    <row r="511" spans="1:3" x14ac:dyDescent="0.2">
      <c r="C511" s="34" t="s">
        <v>185</v>
      </c>
    </row>
    <row r="512" spans="1:3" x14ac:dyDescent="0.2">
      <c r="C512" s="34"/>
    </row>
    <row r="513" spans="1:3" x14ac:dyDescent="0.2">
      <c r="A513" s="23" t="s">
        <v>657</v>
      </c>
      <c r="B513" s="23" t="str">
        <f>SUBSTITUTE(LOWER(A513), " ", "_")</f>
        <v>substring</v>
      </c>
      <c r="C513" t="str">
        <f>"&lt;div class='v-space'&gt;&lt;/div&gt;&lt;div id='" &amp; B513 &amp;"'&gt;&lt;h2&gt;" &amp;A513&amp; "&lt;/h2&gt;&lt;table&gt;&lt;tbody&gt;"</f>
        <v>&lt;div class='v-space'&gt;&lt;/div&gt;&lt;div id='substring'&gt;&lt;h2&gt;SUBSTRING&lt;/h2&gt;&lt;table&gt;&lt;tbody&gt;</v>
      </c>
    </row>
    <row r="514" spans="1:3" ht="42" x14ac:dyDescent="0.2">
      <c r="A514" s="26" t="s">
        <v>158</v>
      </c>
      <c r="B514" s="27" t="s">
        <v>663</v>
      </c>
      <c r="C514" t="str">
        <f>"&lt;tr&gt;&lt;td class='table-first-column'&gt;" &amp;A514 &amp; "&lt;/td&gt;&lt;td&gt;" &amp; B514 &amp; "&lt;/td&gt;&lt;/tr&gt;"</f>
        <v>&lt;tr&gt;&lt;td class='table-first-column'&gt;Description:&lt;/td&gt;&lt;td&gt;Returns a new String that begins with the character at the specified zero-based startIndex and extends to the character at endIndex - 1. It is equal to the Apex: &lt;span class='formula'&gt;String.substring(startIndex, endIndex)&lt;/span&gt;&lt;/td&gt;&lt;/tr&gt;</v>
      </c>
    </row>
    <row r="515" spans="1:3" ht="87" customHeight="1" x14ac:dyDescent="0.2">
      <c r="A515" s="26" t="s">
        <v>159</v>
      </c>
      <c r="B515" s="28" t="s">
        <v>664</v>
      </c>
      <c r="C515" t="str">
        <f>"&lt;tr&gt;&lt;td class='table-first-column'&gt;" &amp;A515 &amp; "&lt;/td&gt;&lt;td&gt;" &amp; B515 &amp; "&lt;/td&gt;&lt;/tr&gt;"</f>
        <v>&lt;tr&gt;&lt;td class='table-first-column'&gt;Use:&lt;/td&gt;&lt;td&gt;&lt;span class='formula'&gt;SUBSTRING(string, start_index, end_index)&lt;/span&gt;&lt;/td&gt;&lt;/tr&gt;</v>
      </c>
    </row>
    <row r="516" spans="1:3" x14ac:dyDescent="0.2">
      <c r="C516" s="34" t="s">
        <v>185</v>
      </c>
    </row>
    <row r="518" spans="1:3" x14ac:dyDescent="0.2">
      <c r="A518" s="23" t="s">
        <v>975</v>
      </c>
      <c r="B518" s="23" t="str">
        <f>SUBSTITUTE(LOWER(A518), " ", "_")</f>
        <v>starts_with_ignore_case</v>
      </c>
      <c r="C518" t="str">
        <f>"&lt;div class='v-space'&gt;&lt;/div&gt;&lt;div id='" &amp; B518 &amp;"'&gt;&lt;h2&gt;" &amp;A518&amp; "&lt;/h2&gt;&lt;table&gt;&lt;tbody&gt;"</f>
        <v>&lt;div class='v-space'&gt;&lt;/div&gt;&lt;div id='starts_with_ignore_case'&gt;&lt;h2&gt;STARTS_WITH_IGNORE_CASE&lt;/h2&gt;&lt;table&gt;&lt;tbody&gt;</v>
      </c>
    </row>
    <row r="519" spans="1:3" ht="28" x14ac:dyDescent="0.2">
      <c r="A519" s="26" t="s">
        <v>158</v>
      </c>
      <c r="B519" s="27" t="s">
        <v>977</v>
      </c>
      <c r="C519" t="str">
        <f>"&lt;tr&gt;&lt;td class='table-first-column'&gt;" &amp;A519 &amp; "&lt;/td&gt;&lt;td&gt;" &amp; B519 &amp; "&lt;/td&gt;&lt;/tr&gt;"</f>
        <v>&lt;tr&gt;&lt;td class='table-first-column'&gt;Description:&lt;/td&gt;&lt;td&gt;Determines if text begins with specific characters and returns TRUE if it does, ignoring case; Returns FALSE if it doesn't.&lt;/td&gt;&lt;/tr&gt;</v>
      </c>
    </row>
    <row r="520" spans="1:3" ht="30" x14ac:dyDescent="0.2">
      <c r="A520" s="26" t="s">
        <v>159</v>
      </c>
      <c r="B520" s="28" t="s">
        <v>976</v>
      </c>
      <c r="C520" t="str">
        <f>"&lt;tr&gt;&lt;td class='table-first-column'&gt;" &amp;A520 &amp; "&lt;/td&gt;&lt;td&gt;" &amp; B520 &amp; "&lt;/td&gt;&lt;/tr&gt;"</f>
        <v>&lt;tr&gt;&lt;td class='table-first-column'&gt;Use:&lt;/td&gt;&lt;td&gt;&lt;span class='formula'&gt;STARTS_WITH_IGNORE_CASE(string, compare_string)&lt;/span&gt;&lt;/td&gt;&lt;/tr&gt;</v>
      </c>
    </row>
    <row r="521" spans="1:3" ht="75" x14ac:dyDescent="0.2">
      <c r="A521" s="26" t="s">
        <v>160</v>
      </c>
      <c r="B521" s="28" t="s">
        <v>978</v>
      </c>
      <c r="C521" t="str">
        <f>"&lt;tr&gt;&lt;td class='table-first-column'&gt;" &amp;A521 &amp; "&lt;/td&gt;&lt;td&gt;" &amp; B521 &amp; "&lt;/td&gt;&lt;/tr&gt;"</f>
        <v>&lt;tr&gt;&lt;td class='table-first-column'&gt;Example:&lt;/td&gt;&lt;td&gt;&lt;span class='formula'&gt;IF(STARTS_WITH_IGNORE_CASE(Product_type__c, "icu"), "Medical", "Technical")&lt;/span&gt;&lt;div class='v-space-s'&gt;&lt;/div&gt;This example returns the text &lt;b&gt;Medical&lt;/b&gt; if the text in any Product Type custom text field begins with &lt;b&gt;icu&lt;/b&gt;, ignoring case. For all other products, it displays &lt;b&gt;Technical&lt;/b&gt;.&lt;/td&gt;&lt;/tr&gt;</v>
      </c>
    </row>
    <row r="522" spans="1:3" x14ac:dyDescent="0.2">
      <c r="C522" s="34" t="s">
        <v>185</v>
      </c>
    </row>
    <row r="523" spans="1:3" x14ac:dyDescent="0.2">
      <c r="C523" s="34"/>
    </row>
    <row r="524" spans="1:3" x14ac:dyDescent="0.2">
      <c r="A524" s="23" t="s">
        <v>657</v>
      </c>
      <c r="B524" s="23" t="str">
        <f>SUBSTITUTE(LOWER(A524), " ", "_")</f>
        <v>substring</v>
      </c>
      <c r="C524" t="str">
        <f>"&lt;div class='v-space'&gt;&lt;/div&gt;&lt;div id='" &amp; B524 &amp;"'&gt;&lt;h2&gt;" &amp;A524&amp; "&lt;/h2&gt;&lt;table&gt;&lt;tbody&gt;"</f>
        <v>&lt;div class='v-space'&gt;&lt;/div&gt;&lt;div id='substring'&gt;&lt;h2&gt;SUBSTRING&lt;/h2&gt;&lt;table&gt;&lt;tbody&gt;</v>
      </c>
    </row>
    <row r="525" spans="1:3" ht="42" x14ac:dyDescent="0.2">
      <c r="A525" s="26" t="s">
        <v>158</v>
      </c>
      <c r="B525" s="27" t="s">
        <v>663</v>
      </c>
      <c r="C525" t="str">
        <f>"&lt;tr&gt;&lt;td class='table-first-column'&gt;" &amp;A525 &amp; "&lt;/td&gt;&lt;td&gt;" &amp; B525 &amp; "&lt;/td&gt;&lt;/tr&gt;"</f>
        <v>&lt;tr&gt;&lt;td class='table-first-column'&gt;Description:&lt;/td&gt;&lt;td&gt;Returns a new String that begins with the character at the specified zero-based startIndex and extends to the character at endIndex - 1. It is equal to the Apex: &lt;span class='formula'&gt;String.substring(startIndex, endIndex)&lt;/span&gt;&lt;/td&gt;&lt;/tr&gt;</v>
      </c>
    </row>
    <row r="526" spans="1:3" ht="87" customHeight="1" x14ac:dyDescent="0.2">
      <c r="A526" s="26" t="s">
        <v>159</v>
      </c>
      <c r="B526" s="28" t="s">
        <v>664</v>
      </c>
      <c r="C526" t="str">
        <f>"&lt;tr&gt;&lt;td class='table-first-column'&gt;" &amp;A526 &amp; "&lt;/td&gt;&lt;td&gt;" &amp; B526 &amp; "&lt;/td&gt;&lt;/tr&gt;"</f>
        <v>&lt;tr&gt;&lt;td class='table-first-column'&gt;Use:&lt;/td&gt;&lt;td&gt;&lt;span class='formula'&gt;SUBSTRING(string, start_index, end_index)&lt;/span&gt;&lt;/td&gt;&lt;/tr&gt;</v>
      </c>
    </row>
    <row r="527" spans="1:3" x14ac:dyDescent="0.2">
      <c r="C527" s="34" t="s">
        <v>185</v>
      </c>
    </row>
    <row r="528" spans="1:3" x14ac:dyDescent="0.2">
      <c r="C528" s="34"/>
    </row>
    <row r="529" spans="1:3" x14ac:dyDescent="0.2">
      <c r="A529" s="23" t="s">
        <v>658</v>
      </c>
      <c r="B529" s="23" t="str">
        <f>SUBSTITUTE(LOWER(A529), " ", "_")</f>
        <v>substring_after</v>
      </c>
      <c r="C529" t="str">
        <f>"&lt;div class='v-space'&gt;&lt;/div&gt;&lt;div id='" &amp; B529 &amp;"'&gt;&lt;h2&gt;" &amp;A529&amp; "&lt;/h2&gt;&lt;table&gt;&lt;tbody&gt;"</f>
        <v>&lt;div class='v-space'&gt;&lt;/div&gt;&lt;div id='substring_after'&gt;&lt;h2&gt;SUBSTRING_AFTER&lt;/h2&gt;&lt;table&gt;&lt;tbody&gt;</v>
      </c>
    </row>
    <row r="530" spans="1:3" ht="28" x14ac:dyDescent="0.2">
      <c r="A530" s="26" t="s">
        <v>158</v>
      </c>
      <c r="B530" s="27" t="s">
        <v>665</v>
      </c>
      <c r="C530" t="str">
        <f>"&lt;tr&gt;&lt;td class='table-first-column'&gt;" &amp;A530 &amp; "&lt;/td&gt;&lt;td&gt;" &amp; B530 &amp; "&lt;/td&gt;&lt;/tr&gt;"</f>
        <v>&lt;tr&gt;&lt;td class='table-first-column'&gt;Description:&lt;/td&gt;&lt;td&gt;Returns the substring that occurs after the first occurrence of the specified separator. It is equal to the Apex: &lt;span class='formula'&gt;String.substringAfter(separator)&lt;/span&gt;&lt;/td&gt;&lt;/tr&gt;</v>
      </c>
    </row>
    <row r="531" spans="1:3" ht="87" customHeight="1" x14ac:dyDescent="0.2">
      <c r="A531" s="26" t="s">
        <v>159</v>
      </c>
      <c r="B531" s="28" t="s">
        <v>989</v>
      </c>
      <c r="C531" t="str">
        <f>"&lt;tr&gt;&lt;td class='table-first-column'&gt;" &amp;A531 &amp; "&lt;/td&gt;&lt;td&gt;" &amp; B531 &amp; "&lt;/td&gt;&lt;/tr&gt;"</f>
        <v>&lt;tr&gt;&lt;td class='table-first-column'&gt;Use:&lt;/td&gt;&lt;td&gt;&lt;span class='formula'&gt;SUBSTRING_AFTER(string, separator)&lt;/span&gt;&lt;/td&gt;&lt;/tr&gt;</v>
      </c>
    </row>
    <row r="532" spans="1:3" x14ac:dyDescent="0.2">
      <c r="C532" s="34" t="s">
        <v>185</v>
      </c>
    </row>
    <row r="533" spans="1:3" x14ac:dyDescent="0.2">
      <c r="C533" s="34"/>
    </row>
    <row r="534" spans="1:3" x14ac:dyDescent="0.2">
      <c r="A534" s="23" t="s">
        <v>659</v>
      </c>
      <c r="B534" s="23" t="str">
        <f>SUBSTITUTE(LOWER(A534), " ", "_")</f>
        <v>substring_after_last</v>
      </c>
      <c r="C534" t="str">
        <f>"&lt;div class='v-space'&gt;&lt;/div&gt;&lt;div id='" &amp; B534 &amp;"'&gt;&lt;h2&gt;" &amp;A534&amp; "&lt;/h2&gt;&lt;table&gt;&lt;tbody&gt;"</f>
        <v>&lt;div class='v-space'&gt;&lt;/div&gt;&lt;div id='substring_after_last'&gt;&lt;h2&gt;SUBSTRING_AFTER_LAST&lt;/h2&gt;&lt;table&gt;&lt;tbody&gt;</v>
      </c>
    </row>
    <row r="535" spans="1:3" ht="28" x14ac:dyDescent="0.2">
      <c r="A535" s="26" t="s">
        <v>158</v>
      </c>
      <c r="B535" s="27" t="s">
        <v>666</v>
      </c>
      <c r="C535" t="str">
        <f>"&lt;tr&gt;&lt;td class='table-first-column'&gt;" &amp;A535 &amp; "&lt;/td&gt;&lt;td&gt;" &amp; B535 &amp; "&lt;/td&gt;&lt;/tr&gt;"</f>
        <v>&lt;tr&gt;&lt;td class='table-first-column'&gt;Description:&lt;/td&gt;&lt;td&gt;Returns the substring that occurs after the last occurrence of the specified separator. It is equal to the Apex: &lt;span class='formula'&gt;String.substringAfterLast(separator)&lt;/span&gt;&lt;/td&gt;&lt;/tr&gt;</v>
      </c>
    </row>
    <row r="536" spans="1:3" ht="87" customHeight="1" x14ac:dyDescent="0.2">
      <c r="A536" s="26" t="s">
        <v>159</v>
      </c>
      <c r="B536" s="28" t="s">
        <v>990</v>
      </c>
      <c r="C536" t="str">
        <f>"&lt;tr&gt;&lt;td class='table-first-column'&gt;" &amp;A536 &amp; "&lt;/td&gt;&lt;td&gt;" &amp; B536 &amp; "&lt;/td&gt;&lt;/tr&gt;"</f>
        <v>&lt;tr&gt;&lt;td class='table-first-column'&gt;Use:&lt;/td&gt;&lt;td&gt;&lt;span class='formula'&gt;SUBSTRING_AFTER_LAST(string, separator)&lt;/span&gt;&lt;/td&gt;&lt;/tr&gt;</v>
      </c>
    </row>
    <row r="537" spans="1:3" x14ac:dyDescent="0.2">
      <c r="C537" s="34" t="s">
        <v>185</v>
      </c>
    </row>
    <row r="538" spans="1:3" x14ac:dyDescent="0.2">
      <c r="C538" s="34"/>
    </row>
    <row r="539" spans="1:3" x14ac:dyDescent="0.2">
      <c r="A539" s="23" t="s">
        <v>660</v>
      </c>
      <c r="B539" s="23" t="str">
        <f>SUBSTITUTE(LOWER(A539), " ", "_")</f>
        <v>substring_before</v>
      </c>
      <c r="C539" t="str">
        <f>"&lt;div class='v-space'&gt;&lt;/div&gt;&lt;div id='" &amp; B539 &amp;"'&gt;&lt;h2&gt;" &amp;A539&amp; "&lt;/h2&gt;&lt;table&gt;&lt;tbody&gt;"</f>
        <v>&lt;div class='v-space'&gt;&lt;/div&gt;&lt;div id='substring_before'&gt;&lt;h2&gt;SUBSTRING_BEFORE&lt;/h2&gt;&lt;table&gt;&lt;tbody&gt;</v>
      </c>
    </row>
    <row r="540" spans="1:3" ht="28" x14ac:dyDescent="0.2">
      <c r="A540" s="26" t="s">
        <v>158</v>
      </c>
      <c r="B540" s="27" t="s">
        <v>668</v>
      </c>
      <c r="C540" t="str">
        <f>"&lt;tr&gt;&lt;td class='table-first-column'&gt;" &amp;A540 &amp; "&lt;/td&gt;&lt;td&gt;" &amp; B540 &amp; "&lt;/td&gt;&lt;/tr&gt;"</f>
        <v>&lt;tr&gt;&lt;td class='table-first-column'&gt;Description:&lt;/td&gt;&lt;td&gt;Returns the substring that occurs before the first occurrence of the specified separator. It is equal to the Apex: &lt;span class='formula'&gt;String.substringBefore(separator)&lt;/span&gt;&lt;/td&gt;&lt;/tr&gt;</v>
      </c>
    </row>
    <row r="541" spans="1:3" ht="87" customHeight="1" x14ac:dyDescent="0.2">
      <c r="A541" s="26" t="s">
        <v>159</v>
      </c>
      <c r="B541" s="28" t="s">
        <v>991</v>
      </c>
      <c r="C541" t="str">
        <f>"&lt;tr&gt;&lt;td class='table-first-column'&gt;" &amp;A541 &amp; "&lt;/td&gt;&lt;td&gt;" &amp; B541 &amp; "&lt;/td&gt;&lt;/tr&gt;"</f>
        <v>&lt;tr&gt;&lt;td class='table-first-column'&gt;Use:&lt;/td&gt;&lt;td&gt;&lt;span class='formula'&gt;SUBSTRING_BEFORE(string, separator)&lt;/span&gt;&lt;/td&gt;&lt;/tr&gt;</v>
      </c>
    </row>
    <row r="542" spans="1:3" x14ac:dyDescent="0.2">
      <c r="C542" s="34" t="s">
        <v>185</v>
      </c>
    </row>
    <row r="543" spans="1:3" x14ac:dyDescent="0.2">
      <c r="C543" s="34"/>
    </row>
    <row r="544" spans="1:3" x14ac:dyDescent="0.2">
      <c r="A544" s="23" t="s">
        <v>661</v>
      </c>
      <c r="B544" s="23" t="str">
        <f>SUBSTITUTE(LOWER(A544), " ", "_")</f>
        <v>substring_before_last</v>
      </c>
      <c r="C544" t="str">
        <f>"&lt;div class='v-space'&gt;&lt;/div&gt;&lt;div id='" &amp; B544 &amp;"'&gt;&lt;h2&gt;" &amp;A544&amp; "&lt;/h2&gt;&lt;table&gt;&lt;tbody&gt;"</f>
        <v>&lt;div class='v-space'&gt;&lt;/div&gt;&lt;div id='substring_before_last'&gt;&lt;h2&gt;SUBSTRING_BEFORE_LAST&lt;/h2&gt;&lt;table&gt;&lt;tbody&gt;</v>
      </c>
    </row>
    <row r="545" spans="1:3" ht="28" x14ac:dyDescent="0.2">
      <c r="A545" s="26" t="s">
        <v>158</v>
      </c>
      <c r="B545" s="27" t="s">
        <v>667</v>
      </c>
      <c r="C545" t="str">
        <f>"&lt;tr&gt;&lt;td class='table-first-column'&gt;" &amp;A545 &amp; "&lt;/td&gt;&lt;td&gt;" &amp; B545 &amp; "&lt;/td&gt;&lt;/tr&gt;"</f>
        <v>&lt;tr&gt;&lt;td class='table-first-column'&gt;Description:&lt;/td&gt;&lt;td&gt;Returns the substring that occurs before the last occurrence of the specified separator. It is equal to the Apex: &lt;span class='formula'&gt;String.substringBeforeLast(separator)&lt;/span&gt;&lt;/td&gt;&lt;/tr&gt;</v>
      </c>
    </row>
    <row r="546" spans="1:3" ht="87" customHeight="1" x14ac:dyDescent="0.2">
      <c r="A546" s="26" t="s">
        <v>159</v>
      </c>
      <c r="B546" s="28" t="s">
        <v>992</v>
      </c>
      <c r="C546" t="str">
        <f>"&lt;tr&gt;&lt;td class='table-first-column'&gt;" &amp;A546 &amp; "&lt;/td&gt;&lt;td&gt;" &amp; B546 &amp; "&lt;/td&gt;&lt;/tr&gt;"</f>
        <v>&lt;tr&gt;&lt;td class='table-first-column'&gt;Use:&lt;/td&gt;&lt;td&gt;&lt;span class='formula'&gt;SUBSTRING_BEFORE_LAST(string, separator)&lt;/span&gt;&lt;/td&gt;&lt;/tr&gt;</v>
      </c>
    </row>
    <row r="547" spans="1:3" x14ac:dyDescent="0.2">
      <c r="C547" s="34" t="s">
        <v>185</v>
      </c>
    </row>
    <row r="548" spans="1:3" x14ac:dyDescent="0.2">
      <c r="C548" s="34"/>
    </row>
    <row r="549" spans="1:3" x14ac:dyDescent="0.2">
      <c r="C549" s="34"/>
    </row>
    <row r="550" spans="1:3" x14ac:dyDescent="0.2">
      <c r="A550" s="23" t="s">
        <v>662</v>
      </c>
      <c r="B550" s="23" t="str">
        <f>SUBSTITUTE(LOWER(A550), " ", "_")</f>
        <v>substring_between</v>
      </c>
      <c r="C550" t="str">
        <f>"&lt;div class='v-space'&gt;&lt;/div&gt;&lt;div id='" &amp; B550 &amp;"'&gt;&lt;h2&gt;" &amp;A550&amp; "&lt;/h2&gt;&lt;table&gt;&lt;tbody&gt;"</f>
        <v>&lt;div class='v-space'&gt;&lt;/div&gt;&lt;div id='substring_between'&gt;&lt;h2&gt;SUBSTRING_BETWEEN&lt;/h2&gt;&lt;table&gt;&lt;tbody&gt;</v>
      </c>
    </row>
    <row r="551" spans="1:3" ht="28" x14ac:dyDescent="0.2">
      <c r="A551" s="26" t="s">
        <v>158</v>
      </c>
      <c r="B551" s="27" t="s">
        <v>669</v>
      </c>
      <c r="C551" t="str">
        <f>"&lt;tr&gt;&lt;td class='table-first-column'&gt;" &amp;A551 &amp; "&lt;/td&gt;&lt;td&gt;" &amp; B551 &amp; "&lt;/td&gt;&lt;/tr&gt;"</f>
        <v>&lt;tr&gt;&lt;td class='table-first-column'&gt;Description:&lt;/td&gt;&lt;td&gt;Returns the substring that occurs between the two specified Strings. It is equal to the Apex: &lt;span class='formula'&gt;String.substringBetween(open, close)&lt;/span&gt;&lt;/td&gt;&lt;/tr&gt;</v>
      </c>
    </row>
    <row r="552" spans="1:3" ht="87" customHeight="1" x14ac:dyDescent="0.2">
      <c r="A552" s="26" t="s">
        <v>159</v>
      </c>
      <c r="B552" s="28" t="s">
        <v>670</v>
      </c>
      <c r="C552" t="str">
        <f>"&lt;tr&gt;&lt;td class='table-first-column'&gt;" &amp;A552 &amp; "&lt;/td&gt;&lt;td&gt;" &amp; B552 &amp; "&lt;/td&gt;&lt;/tr&gt;"</f>
        <v>&lt;tr&gt;&lt;td class='table-first-column'&gt;Use:&lt;/td&gt;&lt;td&gt;&lt;span class='formula'&gt;SUBSTRING_BETWEEN(string, open, close)&lt;/span&gt;&lt;/td&gt;&lt;/tr&gt;</v>
      </c>
    </row>
    <row r="553" spans="1:3" x14ac:dyDescent="0.2">
      <c r="C553" s="34" t="s">
        <v>185</v>
      </c>
    </row>
    <row r="555" spans="1:3" x14ac:dyDescent="0.2">
      <c r="A555" s="23" t="s">
        <v>108</v>
      </c>
      <c r="B555" s="23" t="str">
        <f>SUBSTITUTE(LOWER(A555), " ", "_")</f>
        <v>today</v>
      </c>
      <c r="C555" t="str">
        <f>"&lt;div class='v-space'&gt;&lt;/div&gt;&lt;div id='" &amp; B555 &amp;"'&gt;&lt;h2&gt;" &amp;A555&amp; "&lt;/h2&gt;&lt;table&gt;&lt;tbody&gt;"</f>
        <v>&lt;div class='v-space'&gt;&lt;/div&gt;&lt;div id='today'&gt;&lt;h2&gt;TODAY&lt;/h2&gt;&lt;table&gt;&lt;tbody&gt;</v>
      </c>
    </row>
    <row r="556" spans="1:3" x14ac:dyDescent="0.2">
      <c r="A556" s="26" t="s">
        <v>158</v>
      </c>
      <c r="B556" s="27" t="s">
        <v>109</v>
      </c>
      <c r="C556" t="str">
        <f>"&lt;tr&gt;&lt;td class='table-first-column'&gt;" &amp;A556 &amp; "&lt;/td&gt;&lt;td&gt;" &amp; B556 &amp; "&lt;/td&gt;&lt;/tr&gt;"</f>
        <v>&lt;tr&gt;&lt;td class='table-first-column'&gt;Description:&lt;/td&gt;&lt;td&gt;Returns the current date as a date data type.&lt;/td&gt;&lt;/tr&gt;</v>
      </c>
    </row>
    <row r="557" spans="1:3" x14ac:dyDescent="0.2">
      <c r="A557" s="26" t="s">
        <v>159</v>
      </c>
      <c r="B557" s="28" t="s">
        <v>210</v>
      </c>
      <c r="C557" t="str">
        <f>"&lt;tr&gt;&lt;td class='table-first-column'&gt;" &amp;A557 &amp; "&lt;/td&gt;&lt;td&gt;" &amp; B557 &amp; "&lt;/td&gt;&lt;/tr&gt;"</f>
        <v>&lt;tr&gt;&lt;td class='table-first-column'&gt;Use:&lt;/td&gt;&lt;td&gt;&lt;span class='formula'&gt;TODAY()&lt;/span&gt;&lt;/td&gt;&lt;/tr&gt;</v>
      </c>
    </row>
    <row r="558" spans="1:3" ht="29" x14ac:dyDescent="0.2">
      <c r="A558" s="26" t="s">
        <v>160</v>
      </c>
      <c r="B558" s="28" t="s">
        <v>211</v>
      </c>
      <c r="C558" t="str">
        <f>"&lt;tr&gt;&lt;td class='table-first-column'&gt;" &amp;A558 &amp; "&lt;/td&gt;&lt;td&gt;" &amp; B558 &amp; "&lt;/td&gt;&lt;/tr&gt;"</f>
        <v>&lt;tr&gt;&lt;td class='table-first-column'&gt;Example:&lt;/td&gt;&lt;td&gt;&lt;span class='formula'&gt;DAYSBETWEEN(TODAY(), Sample_date_c)&lt;/span&gt; calculates how many days in the sample are left.&lt;/td&gt;&lt;/tr&gt;</v>
      </c>
    </row>
    <row r="559" spans="1:3" ht="70" x14ac:dyDescent="0.2">
      <c r="A559" s="26" t="s">
        <v>181</v>
      </c>
      <c r="B559" s="32" t="s">
        <v>212</v>
      </c>
      <c r="C559" t="str">
        <f>"&lt;tr&gt;&lt;td class='table-first-column'&gt;" &amp;A559 &amp; "&lt;/td&gt;&lt;td&gt;" &amp; B559 &amp; "&lt;/td&gt;&lt;/tr&gt;"</f>
        <v>&lt;tr&gt;&lt;td class='table-first-column'&gt;Tips:&lt;/td&gt;&lt;td&gt;&lt;ul&gt;&lt;li&gt;Do not remove the parentheses.&lt;/li&gt;&lt;li&gt;Keep the parentheses empty. They do not need to contain a value.&lt;/li&gt;&lt;li&gt;Use a date field with a &lt;span class='formula'&gt;TODAY&lt;/span&gt; function instead of a date/time field. Last Activity Date is a date field whereas Created Date and Last Modified Date are date/time fields.&lt;/li&gt;&lt;li&gt;See NOW if you prefer to use a date/time field.&lt;/li&gt;&lt;li&gt;Dates and times are always calculated using the user’s time zone.&lt;/li&gt;&lt;/ul&gt;&lt;/td&gt;&lt;/tr&gt;</v>
      </c>
    </row>
    <row r="560" spans="1:3" x14ac:dyDescent="0.2">
      <c r="C560" s="34" t="s">
        <v>185</v>
      </c>
    </row>
    <row r="562" spans="1:3" x14ac:dyDescent="0.2">
      <c r="C562" s="34"/>
    </row>
    <row r="564" spans="1:3" x14ac:dyDescent="0.2">
      <c r="A564" s="23" t="s">
        <v>597</v>
      </c>
      <c r="B564" s="23" t="str">
        <f>SUBSTITUTE(LOWER(A564), " ", "_")</f>
        <v>to_blob</v>
      </c>
      <c r="C564" t="str">
        <f>"&lt;div class='v-space'&gt;&lt;/div&gt;&lt;div id='" &amp; B564 &amp;"'&gt;&lt;h2&gt;" &amp;A564&amp; "&lt;/h2&gt;&lt;table&gt;&lt;tbody&gt;"</f>
        <v>&lt;div class='v-space'&gt;&lt;/div&gt;&lt;div id='to_blob'&gt;&lt;h2&gt;TO_BLOB&lt;/h2&gt;&lt;table&gt;&lt;tbody&gt;</v>
      </c>
    </row>
    <row r="565" spans="1:3" ht="28" x14ac:dyDescent="0.2">
      <c r="A565" s="26" t="s">
        <v>158</v>
      </c>
      <c r="B565" s="27" t="s">
        <v>563</v>
      </c>
      <c r="C565" t="str">
        <f>"&lt;tr&gt;&lt;td class='table-first-column'&gt;" &amp;A565 &amp; "&lt;/td&gt;&lt;td&gt;" &amp; B565 &amp; "&lt;/td&gt;&lt;/tr&gt;"</f>
        <v>&lt;tr&gt;&lt;td class='table-first-column'&gt;Description:&lt;/td&gt;&lt;td&gt;Convert a String value to the Apex Blob type. It is equal to the Apex: &lt;span class='formula'&gt;Blob.valueOf()&lt;/span&gt;&lt;/td&gt;&lt;/tr&gt;</v>
      </c>
    </row>
    <row r="566" spans="1:3" ht="87" customHeight="1" x14ac:dyDescent="0.2">
      <c r="A566" s="26" t="s">
        <v>159</v>
      </c>
      <c r="B566" s="28" t="s">
        <v>606</v>
      </c>
      <c r="C566" t="str">
        <f>"&lt;tr&gt;&lt;td class='table-first-column'&gt;" &amp;A566 &amp; "&lt;/td&gt;&lt;td&gt;" &amp; B566 &amp; "&lt;/td&gt;&lt;/tr&gt;"</f>
        <v>&lt;tr&gt;&lt;td class='table-first-column'&gt;Use:&lt;/td&gt;&lt;td&gt;&lt;span class='formula'&gt;TO_BLOB(string)&lt;/span&gt;&lt;/td&gt;&lt;/tr&gt;</v>
      </c>
    </row>
    <row r="567" spans="1:3" x14ac:dyDescent="0.2">
      <c r="C567" s="34" t="s">
        <v>185</v>
      </c>
    </row>
    <row r="568" spans="1:3" x14ac:dyDescent="0.2">
      <c r="C568" s="34"/>
    </row>
    <row r="569" spans="1:3" x14ac:dyDescent="0.2">
      <c r="C569" s="34"/>
    </row>
    <row r="570" spans="1:3" x14ac:dyDescent="0.2">
      <c r="A570" s="23" t="s">
        <v>598</v>
      </c>
      <c r="B570" s="23" t="str">
        <f>SUBSTITUTE(LOWER(A570), " ", "_")</f>
        <v>to_boolean</v>
      </c>
      <c r="C570" t="str">
        <f>"&lt;div class='v-space'&gt;&lt;/div&gt;&lt;div id='" &amp; B570 &amp;"'&gt;&lt;h2&gt;" &amp;A570&amp; "&lt;/h2&gt;&lt;table&gt;&lt;tbody&gt;"</f>
        <v>&lt;div class='v-space'&gt;&lt;/div&gt;&lt;div id='to_boolean'&gt;&lt;h2&gt;TO_BOOLEAN&lt;/h2&gt;&lt;table&gt;&lt;tbody&gt;</v>
      </c>
    </row>
    <row r="571" spans="1:3" x14ac:dyDescent="0.2">
      <c r="A571" s="26" t="s">
        <v>158</v>
      </c>
      <c r="B571" s="27" t="s">
        <v>600</v>
      </c>
      <c r="C571" t="str">
        <f>"&lt;tr&gt;&lt;td class='table-first-column'&gt;" &amp;A571 &amp; "&lt;/td&gt;&lt;td&gt;" &amp; B571 &amp; "&lt;/td&gt;&lt;/tr&gt;"</f>
        <v>&lt;tr&gt;&lt;td class='table-first-column'&gt;Description:&lt;/td&gt;&lt;td&gt;Converts a string value into boolean anywhere formulas are used. &lt;/td&gt;&lt;/tr&gt;</v>
      </c>
    </row>
    <row r="572" spans="1:3" ht="45" x14ac:dyDescent="0.2">
      <c r="A572" s="26" t="s">
        <v>159</v>
      </c>
      <c r="B572" s="28" t="s">
        <v>601</v>
      </c>
      <c r="C572" t="str">
        <f>"&lt;tr&gt;&lt;td class='table-first-column'&gt;" &amp;A572 &amp; "&lt;/td&gt;&lt;td&gt;" &amp; B572 &amp; "&lt;/td&gt;&lt;/tr&gt;"</f>
        <v>&lt;tr&gt;&lt;td class='table-first-column'&gt;Use:&lt;/td&gt;&lt;td&gt;&lt;span class='formula'&gt;TO_BOOLEAN(string)&lt;/span&gt; and replace &lt;span class='formula'&gt;string&lt;/span&gt; with the field or expression you want to convert to boolean format.&lt;/td&gt;&lt;/tr&gt;</v>
      </c>
    </row>
    <row r="573" spans="1:3" ht="45" x14ac:dyDescent="0.2">
      <c r="A573" s="26" t="s">
        <v>160</v>
      </c>
      <c r="B573" s="28" t="s">
        <v>602</v>
      </c>
      <c r="C573" t="str">
        <f>"&lt;tr&gt;&lt;td class='table-first-column'&gt;" &amp;A573 &amp; "&lt;/td&gt;&lt;td&gt;" &amp; B573 &amp; "&lt;/td&gt;&lt;/tr&gt;"</f>
        <v>&lt;tr&gt;&lt;td class='table-first-column'&gt;Example:&lt;/td&gt;&lt;td&gt;&lt;b&gt;Expected Boolean&lt;/b&gt;&lt;div class='v-space-s'&gt;&lt;/div&gt;&lt;span class='formula'&gt;TO_BOOLEAN("true")&lt;/span&gt; returns the expected a boolean value TRUE where the input type is a string.&lt;/td&gt;&lt;/tr&gt;</v>
      </c>
    </row>
    <row r="574" spans="1:3" ht="34" customHeight="1" x14ac:dyDescent="0.2">
      <c r="A574" s="26" t="s">
        <v>181</v>
      </c>
      <c r="B574" s="32" t="s">
        <v>671</v>
      </c>
      <c r="C574" t="str">
        <f>"&lt;tr&gt;&lt;td class='table-first-column'&gt;" &amp;A574 &amp; "&lt;/td&gt;&lt;td&gt;" &amp; B574 &amp; "&lt;/td&gt;&lt;/tr&gt;"</f>
        <v>&lt;tr&gt;&lt;td class='table-first-column'&gt;Tips:&lt;/td&gt;&lt;td&gt;&lt;ul&gt;&lt;li&gt;If the input value is NULL, the function will return a NULL value instead of FALSE&lt;/li&gt;&lt;/ul&gt;&lt;/td&gt;&lt;/tr&gt;</v>
      </c>
    </row>
    <row r="575" spans="1:3" x14ac:dyDescent="0.2">
      <c r="C575" s="34" t="s">
        <v>185</v>
      </c>
    </row>
    <row r="576" spans="1:3" x14ac:dyDescent="0.2">
      <c r="C576" s="34"/>
    </row>
    <row r="577" spans="1:3" x14ac:dyDescent="0.2">
      <c r="C577" s="34"/>
    </row>
    <row r="578" spans="1:3" x14ac:dyDescent="0.2">
      <c r="A578" s="23" t="s">
        <v>603</v>
      </c>
      <c r="B578" s="23" t="str">
        <f>SUBSTITUTE(LOWER(A578), " ", "_")</f>
        <v>to_date</v>
      </c>
      <c r="C578" t="str">
        <f>"&lt;div class='v-space'&gt;&lt;/div&gt;&lt;div id='" &amp; B578 &amp;"'&gt;&lt;h2&gt;" &amp;A578&amp; "&lt;/h2&gt;&lt;table&gt;&lt;tbody&gt;"</f>
        <v>&lt;div class='v-space'&gt;&lt;/div&gt;&lt;div id='to_date'&gt;&lt;h2&gt;TO_DATE&lt;/h2&gt;&lt;table&gt;&lt;tbody&gt;</v>
      </c>
    </row>
    <row r="579" spans="1:3" ht="17" x14ac:dyDescent="0.2">
      <c r="A579" s="35" t="s">
        <v>158</v>
      </c>
      <c r="B579" s="27" t="s">
        <v>103</v>
      </c>
      <c r="C579" t="str">
        <f>"&lt;tr&gt;&lt;td class='table-first-column'&gt;" &amp;A579 &amp; "&lt;/td&gt;&lt;td&gt;" &amp; B579 &amp; "&lt;/td&gt;&lt;/tr&gt;"</f>
        <v>&lt;tr&gt;&lt;td class='table-first-column'&gt;Description:&lt;/td&gt;&lt;td&gt;Returns a date value for a date/time or text expression.&lt;/td&gt;&lt;/tr&gt;</v>
      </c>
    </row>
    <row r="580" spans="1:3" ht="45" x14ac:dyDescent="0.2">
      <c r="A580" s="36" t="s">
        <v>159</v>
      </c>
      <c r="B580" s="28" t="s">
        <v>605</v>
      </c>
      <c r="C580" t="str">
        <f>"&lt;tr&gt;&lt;td class='table-first-column'&gt;" &amp;A580 &amp; "&lt;/td&gt;&lt;td&gt;" &amp; B580 &amp; "&lt;/td&gt;&lt;/tr&gt;"</f>
        <v>&lt;tr&gt;&lt;td class='table-first-column'&gt;Use:&lt;/td&gt;&lt;td&gt;&lt;span class='formula'&gt;TO_DATE(string/datetime)&lt;/span&gt; and replace expression with a date/time or string value, merge field, or expression.&lt;/td&gt;&lt;/tr&gt;</v>
      </c>
    </row>
    <row r="581" spans="1:3" ht="102" customHeight="1" x14ac:dyDescent="0.2">
      <c r="A581" s="36" t="s">
        <v>160</v>
      </c>
      <c r="B581" s="28" t="s">
        <v>604</v>
      </c>
      <c r="C581" t="str">
        <f>"&lt;tr&gt;&lt;td class='table-first-column'&gt;" &amp;A581 &amp; "&lt;/td&gt;&lt;td&gt;" &amp; B581 &amp; "&lt;/td&gt;&lt;/tr&gt;"</f>
        <v>&lt;tr&gt;&lt;td class='table-first-column'&gt;Example:&lt;/td&gt;&lt;td&gt;&lt;b&gt;Closed Date&lt;/b&gt;&lt;div class='v-space-s'&gt;&lt;/div&gt;&lt;span class='formula'&gt;TO_DATE(ClosedDate)&lt;/span&gt; displays a date field based on the value of the Date/Time Closed field.&lt;div class='v-space'&gt;&lt;/div&gt;&lt;b&gt;Date Value&lt;/b&gt;&lt;div class='v-space-s'&gt;&lt;/div&gt;&lt;span class='formula'&gt;TO_DATE("2005-11-15")&lt;/span&gt; returns November 15, 2005 as a date value.&lt;/td&gt;&lt;/tr&gt;</v>
      </c>
    </row>
    <row r="582" spans="1:3" ht="67" customHeight="1" x14ac:dyDescent="0.2">
      <c r="A582" s="38" t="s">
        <v>181</v>
      </c>
      <c r="B582" s="37" t="s">
        <v>188</v>
      </c>
      <c r="C582" t="str">
        <f>"&lt;tr&gt;&lt;td class='table-first-column'&gt;" &amp;A582 &amp; "&lt;/td&gt;&lt;td&gt;" &amp; B582 &amp; "&lt;/td&gt;&lt;/tr&gt;"</f>
        <v>&lt;tr&gt;&lt;td class='table-first-column'&gt;Tips:&lt;/td&gt;&lt;td&gt;&lt;ul&gt;&lt;li&gt;If the field referenced in the function isn't a valid text or date/time field, the formula field throws an exception.&lt;/li&gt;&lt;li&gt;When entering a date, surround the date with quotes and use the following format: YYYY-MM-DD, that is, a four-digit year, two-digit month, and two-digit day.&lt;/li&gt;&lt;li&gt;If the expression doesn't match valid date ranges, such as the MM isn't between 01 and 12, an exception will be thrown.&lt;/li&gt;&lt;li&gt;Dates and times are always calculated using the user’s time zone.&lt;/li&gt;&lt;/td&gt;&lt;/tr&gt;</v>
      </c>
    </row>
    <row r="583" spans="1:3" x14ac:dyDescent="0.2">
      <c r="C583" s="34" t="s">
        <v>185</v>
      </c>
    </row>
    <row r="584" spans="1:3" x14ac:dyDescent="0.2">
      <c r="C584" s="34"/>
    </row>
    <row r="585" spans="1:3" x14ac:dyDescent="0.2">
      <c r="A585" s="23" t="s">
        <v>607</v>
      </c>
      <c r="B585" s="23" t="str">
        <f>SUBSTITUTE(LOWER(A585), " ", "_")</f>
        <v>to_datetime</v>
      </c>
      <c r="C585" t="str">
        <f>"&lt;div class='v-space'&gt;&lt;/div&gt;&lt;div id='" &amp; B585 &amp;"'&gt;&lt;h2&gt;" &amp;A585&amp; "&lt;/h2&gt;&lt;table&gt;&lt;tbody&gt;"</f>
        <v>&lt;div class='v-space'&gt;&lt;/div&gt;&lt;div id='to_datetime'&gt;&lt;h2&gt;TO_DATETIME&lt;/h2&gt;&lt;table&gt;&lt;tbody&gt;</v>
      </c>
    </row>
    <row r="586" spans="1:3" ht="17" x14ac:dyDescent="0.2">
      <c r="A586" s="35" t="s">
        <v>158</v>
      </c>
      <c r="B586" s="27" t="s">
        <v>608</v>
      </c>
      <c r="C586" t="str">
        <f>"&lt;tr&gt;&lt;td class='table-first-column'&gt;" &amp;A586 &amp; "&lt;/td&gt;&lt;td&gt;" &amp; B586 &amp; "&lt;/td&gt;&lt;/tr&gt;"</f>
        <v>&lt;tr&gt;&lt;td class='table-first-column'&gt;Description:&lt;/td&gt;&lt;td&gt;Returns a datetime value for a text expression.&lt;/td&gt;&lt;/tr&gt;</v>
      </c>
    </row>
    <row r="587" spans="1:3" ht="30" x14ac:dyDescent="0.2">
      <c r="A587" s="36" t="s">
        <v>159</v>
      </c>
      <c r="B587" s="28" t="s">
        <v>609</v>
      </c>
      <c r="C587" t="str">
        <f>"&lt;tr&gt;&lt;td class='table-first-column'&gt;" &amp;A587 &amp; "&lt;/td&gt;&lt;td&gt;" &amp; B587 &amp; "&lt;/td&gt;&lt;/tr&gt;"</f>
        <v>&lt;tr&gt;&lt;td class='table-first-column'&gt;Use:&lt;/td&gt;&lt;td&gt;&lt;span class='formula'&gt;TO_DATETIME(string)&lt;/span&gt; and replace expression with a string value, merge field, or expression.&lt;/td&gt;&lt;/tr&gt;</v>
      </c>
    </row>
    <row r="588" spans="1:3" ht="102" customHeight="1" x14ac:dyDescent="0.2">
      <c r="A588" s="36" t="s">
        <v>160</v>
      </c>
      <c r="B588" s="28" t="s">
        <v>610</v>
      </c>
      <c r="C588" t="str">
        <f>"&lt;tr&gt;&lt;td class='table-first-column'&gt;" &amp;A588 &amp; "&lt;/td&gt;&lt;td&gt;" &amp; B588 &amp; "&lt;/td&gt;&lt;/tr&gt;"</f>
        <v>&lt;tr&gt;&lt;td class='table-first-column'&gt;Example:&lt;/td&gt;&lt;td&gt;&lt;div class='v-space-s'&gt;&lt;/div&gt;&lt;span class='formula'&gt;TO_DATETIME("yyyy-MM-ddTHH:mm:ss.SSSZ")&lt;/span&gt; converts a string value in the format to a Datetime type.An input value example: "2002-10-09T19:00:00Z"&lt;/td&gt;&lt;/tr&gt;</v>
      </c>
    </row>
    <row r="589" spans="1:3" x14ac:dyDescent="0.2">
      <c r="C589" s="34" t="s">
        <v>185</v>
      </c>
    </row>
    <row r="591" spans="1:3" x14ac:dyDescent="0.2">
      <c r="C591" s="34"/>
    </row>
    <row r="592" spans="1:3" x14ac:dyDescent="0.2">
      <c r="C592" s="34"/>
    </row>
    <row r="593" spans="1:3" x14ac:dyDescent="0.2">
      <c r="A593" s="23" t="s">
        <v>676</v>
      </c>
      <c r="B593" s="23" t="str">
        <f>SUBSTITUTE(LOWER(A593), " ", "_")</f>
        <v>to_decimal</v>
      </c>
      <c r="C593" t="str">
        <f>"&lt;div class='v-space'&gt;&lt;/div&gt;&lt;div id='" &amp; B593 &amp;"'&gt;&lt;h2&gt;" &amp;A593&amp; "&lt;/h2&gt;&lt;table&gt;&lt;tbody&gt;"</f>
        <v>&lt;div class='v-space'&gt;&lt;/div&gt;&lt;div id='to_decimal'&gt;&lt;h2&gt;TO_DECIMAL&lt;/h2&gt;&lt;table&gt;&lt;tbody&gt;</v>
      </c>
    </row>
    <row r="594" spans="1:3" x14ac:dyDescent="0.2">
      <c r="A594" s="26" t="s">
        <v>158</v>
      </c>
      <c r="B594" s="27" t="s">
        <v>618</v>
      </c>
      <c r="C594" t="str">
        <f>"&lt;tr&gt;&lt;td class='table-first-column'&gt;" &amp;A594 &amp; "&lt;/td&gt;&lt;td&gt;" &amp; B594 &amp; "&lt;/td&gt;&lt;/tr&gt;"</f>
        <v>&lt;tr&gt;&lt;td class='table-first-column'&gt;Description:&lt;/td&gt;&lt;td&gt;Converts a text string to a decimal number.&lt;/td&gt;&lt;/tr&gt;</v>
      </c>
    </row>
    <row r="595" spans="1:3" ht="71" customHeight="1" x14ac:dyDescent="0.2">
      <c r="A595" s="26" t="s">
        <v>159</v>
      </c>
      <c r="B595" s="28" t="s">
        <v>679</v>
      </c>
      <c r="C595" t="str">
        <f>"&lt;tr&gt;&lt;td class='table-first-column'&gt;" &amp;A595 &amp; "&lt;/td&gt;&lt;td&gt;" &amp; B595 &amp; "&lt;/td&gt;&lt;/tr&gt;"</f>
        <v>&lt;tr&gt;&lt;td class='table-first-column'&gt;Use:&lt;/td&gt;&lt;td&gt;&lt;span class='formula'&gt;TO_DECIMAL(string)&lt;/span&gt; and replace parameter with the field or expression you want converted into a decimal.&lt;/td&gt;&lt;/tr&gt;</v>
      </c>
    </row>
    <row r="596" spans="1:3" ht="90" customHeight="1" x14ac:dyDescent="0.2">
      <c r="A596" s="26" t="s">
        <v>160</v>
      </c>
      <c r="B596" s="27" t="s">
        <v>677</v>
      </c>
      <c r="C596" t="str">
        <f>"&lt;tr&gt;&lt;td class='table-first-column'&gt;" &amp;A596 &amp; "&lt;/td&gt;&lt;td&gt;" &amp; B596 &amp; "&lt;/td&gt;&lt;/tr&gt;"</f>
        <v>&lt;tr&gt;&lt;td class='table-first-column'&gt;Example:&lt;/td&gt;&lt;td&gt;&lt;div class='v-space-s'&gt;&lt;/div&gt;&lt;span class='formula'&gt;TO_DECIMAL("25.3")&lt;/span&gt; converts the string value to the decimal type.&lt;/td&gt;&lt;/tr&gt;</v>
      </c>
    </row>
    <row r="597" spans="1:3" x14ac:dyDescent="0.2">
      <c r="C597" s="34" t="s">
        <v>185</v>
      </c>
    </row>
    <row r="599" spans="1:3" x14ac:dyDescent="0.2">
      <c r="A599" s="23" t="s">
        <v>614</v>
      </c>
      <c r="B599" s="23" t="str">
        <f>SUBSTITUTE(LOWER(A599), " ", "_")</f>
        <v>to_integer</v>
      </c>
      <c r="C599" t="str">
        <f>"&lt;div class='v-space'&gt;&lt;/div&gt;&lt;div id='" &amp; B599 &amp;"'&gt;&lt;h2&gt;" &amp;A599&amp; "&lt;/h2&gt;&lt;table&gt;&lt;tbody&gt;"</f>
        <v>&lt;div class='v-space'&gt;&lt;/div&gt;&lt;div id='to_integer'&gt;&lt;h2&gt;TO_INTEGER&lt;/h2&gt;&lt;table&gt;&lt;tbody&gt;</v>
      </c>
    </row>
    <row r="600" spans="1:3" x14ac:dyDescent="0.2">
      <c r="A600" s="26" t="s">
        <v>158</v>
      </c>
      <c r="B600" s="27" t="s">
        <v>616</v>
      </c>
      <c r="C600" t="str">
        <f>"&lt;tr&gt;&lt;td class='table-first-column'&gt;" &amp;A600 &amp; "&lt;/td&gt;&lt;td&gt;" &amp; B600 &amp; "&lt;/td&gt;&lt;/tr&gt;"</f>
        <v>&lt;tr&gt;&lt;td class='table-first-column'&gt;Description:&lt;/td&gt;&lt;td&gt;Converts a text string to a integer number.&lt;/td&gt;&lt;/tr&gt;</v>
      </c>
    </row>
    <row r="601" spans="1:3" ht="71" customHeight="1" x14ac:dyDescent="0.2">
      <c r="A601" s="26" t="s">
        <v>159</v>
      </c>
      <c r="B601" s="28" t="s">
        <v>678</v>
      </c>
      <c r="C601" t="str">
        <f>"&lt;tr&gt;&lt;td class='table-first-column'&gt;" &amp;A601 &amp; "&lt;/td&gt;&lt;td&gt;" &amp; B601 &amp; "&lt;/td&gt;&lt;/tr&gt;"</f>
        <v>&lt;tr&gt;&lt;td class='table-first-column'&gt;Use:&lt;/td&gt;&lt;td&gt;&lt;span class='formula'&gt;TO_INTEGER(string/decimal/double/float/integer)&lt;/span&gt; and replace parameter with the field or expression you want converted into an integer.&lt;/td&gt;&lt;/tr&gt;</v>
      </c>
    </row>
    <row r="602" spans="1:3" ht="90" customHeight="1" x14ac:dyDescent="0.2">
      <c r="A602" s="26" t="s">
        <v>160</v>
      </c>
      <c r="B602" s="27" t="s">
        <v>617</v>
      </c>
      <c r="C602" t="str">
        <f>"&lt;tr&gt;&lt;td class='table-first-column'&gt;" &amp;A602 &amp; "&lt;/td&gt;&lt;td&gt;" &amp; B602 &amp; "&lt;/td&gt;&lt;/tr&gt;"</f>
        <v>&lt;tr&gt;&lt;td class='table-first-column'&gt;Example:&lt;/td&gt;&lt;td&gt;&lt;div class='v-space-s'&gt;&lt;/div&gt;&lt;span class='formula'&gt;TO_INTEGER("25")&lt;/span&gt; converts the string value to the integer type.&lt;/td&gt;&lt;/tr&gt;</v>
      </c>
    </row>
    <row r="603" spans="1:3" ht="115" customHeight="1" x14ac:dyDescent="0.2">
      <c r="A603" s="26" t="s">
        <v>181</v>
      </c>
      <c r="B603" s="27" t="s">
        <v>615</v>
      </c>
      <c r="C603" t="str">
        <f>"&lt;tr&gt;&lt;td class='table-first-column'&gt;" &amp;A603 &amp; "&lt;/td&gt;&lt;td&gt;" &amp; B603 &amp; "&lt;/td&gt;&lt;/tr&gt;"</f>
        <v>&lt;tr&gt;&lt;td class='table-first-column'&gt;Tips:&lt;/td&gt;&lt;td&gt;&lt;ul&gt;&lt;li&gt;If the input is a string value, the string value must represent an integer.&lt;/li&gt;&lt;li&gt;If the input is a decimal, double, float or integer, the result will be the integer part of the input value.&lt;/li&gt;&lt;/ul&gt;&lt;/td&gt;&lt;/tr&gt;</v>
      </c>
    </row>
    <row r="604" spans="1:3" x14ac:dyDescent="0.2">
      <c r="C604" s="34" t="s">
        <v>185</v>
      </c>
    </row>
    <row r="607" spans="1:3" x14ac:dyDescent="0.2">
      <c r="A607" s="23" t="s">
        <v>629</v>
      </c>
      <c r="B607" s="23" t="str">
        <f>SUBSTITUTE(LOWER(A607), " ", "_")</f>
        <v>to_lower_case</v>
      </c>
      <c r="C607" t="str">
        <f>"&lt;div class='v-space'&gt;&lt;/div&gt;&lt;div id='" &amp; B607 &amp;"'&gt;&lt;h2&gt;" &amp;A607&amp; "&lt;/h2&gt;&lt;table&gt;&lt;tbody&gt;"</f>
        <v>&lt;div class='v-space'&gt;&lt;/div&gt;&lt;div id='to_lower_case'&gt;&lt;h2&gt;TO_LOWER_CASE&lt;/h2&gt;&lt;table&gt;&lt;tbody&gt;</v>
      </c>
    </row>
    <row r="608" spans="1:3" ht="28" x14ac:dyDescent="0.2">
      <c r="A608" s="26" t="s">
        <v>158</v>
      </c>
      <c r="B608" s="27" t="s">
        <v>191</v>
      </c>
      <c r="C608" t="str">
        <f>"&lt;tr&gt;&lt;td class='table-first-column'&gt;" &amp;A608 &amp; "&lt;/td&gt;&lt;td&gt;" &amp; B608 &amp; "&lt;/td&gt;&lt;/tr&gt;"</f>
        <v>&lt;tr&gt;&lt;td class='table-first-column'&gt;Description:&lt;/td&gt;&lt;td&gt;Converts all letters in the specified text string to lowercase. Any characters that are not letters are unaffected by this function. Locale rules are applied if a locale is provided.&lt;/td&gt;&lt;/tr&gt;</v>
      </c>
    </row>
    <row r="609" spans="1:3" ht="60" x14ac:dyDescent="0.2">
      <c r="A609" s="26" t="s">
        <v>159</v>
      </c>
      <c r="B609" s="28" t="s">
        <v>982</v>
      </c>
      <c r="C609" t="str">
        <f>"&lt;tr&gt;&lt;td class='table-first-column'&gt;" &amp;A609 &amp; "&lt;/td&gt;&lt;td&gt;" &amp; B609 &amp; "&lt;/td&gt;&lt;/tr&gt;"</f>
        <v>&lt;tr&gt;&lt;td class='table-first-column'&gt;Use:&lt;/td&gt;&lt;td&gt;&lt;span class='formula'&gt;TO_LOWER_CASE(string, [locale])&lt;/span&gt; and replace string with the field or text you wish to convert to lowercase, and locale with the optional two-character ISO language code or five-character locale code, if available.&lt;/td&gt;&lt;/tr&gt;</v>
      </c>
    </row>
    <row r="610" spans="1:3" ht="119" customHeight="1" x14ac:dyDescent="0.2">
      <c r="A610" s="26" t="s">
        <v>160</v>
      </c>
      <c r="B610" s="41" t="s">
        <v>630</v>
      </c>
      <c r="C610" t="str">
        <f>"&lt;tr&gt;&lt;td class='table-first-column'&gt;" &amp;A610 &amp; "&lt;/td&gt;&lt;td&gt;" &amp; B610 &amp; "&lt;/td&gt;&lt;/tr&gt;"</f>
        <v>&lt;tr&gt;&lt;td class='table-first-column'&gt;Example:&lt;/td&gt;&lt;td&gt;&lt;b&gt;MYCOMPANY.COM&lt;/b&gt;&lt;div class='v-space-s'&gt;&lt;/div&gt;&lt;span class='formula'&gt;TO_LOWER_CASE("MYCOMPANY.COM")&lt;/span&gt;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class='formula'&gt;TO_LOWER_CASE()&lt;/span&gt; function with the Turkish language locale, use the Turkish locale code &lt;span class='formula'&gt;tr&lt;/span&gt; in the &lt;span class='formula'&gt;TO_LOWER_CASE()&lt;/span&gt; function as follows:&lt;div class='v-space-s'&gt;&lt;/div&gt;&lt;span class='formula'&gt;TO_LOWER_CASE(text, "tr")&lt;/span&gt;&lt;/td&gt;&lt;/tr&gt;</v>
      </c>
    </row>
    <row r="611" spans="1:3" x14ac:dyDescent="0.2">
      <c r="C611" s="34" t="s">
        <v>185</v>
      </c>
    </row>
    <row r="613" spans="1:3" x14ac:dyDescent="0.2">
      <c r="A613" s="23" t="s">
        <v>594</v>
      </c>
      <c r="B613" s="23" t="str">
        <f>SUBSTITUTE(LOWER(A613), " ", "_")</f>
        <v>to_string</v>
      </c>
      <c r="C613" t="str">
        <f>"&lt;div class='v-space'&gt;&lt;/div&gt;&lt;div id='" &amp; B613 &amp;"'&gt;&lt;h2&gt;" &amp;A613&amp; "&lt;/h2&gt;&lt;table&gt;&lt;tbody&gt;"</f>
        <v>&lt;div class='v-space'&gt;&lt;/div&gt;&lt;div id='to_string'&gt;&lt;h2&gt;TO_STRING&lt;/h2&gt;&lt;table&gt;&lt;tbody&gt;</v>
      </c>
    </row>
    <row r="614" spans="1:3" ht="56" x14ac:dyDescent="0.2">
      <c r="A614" s="26" t="s">
        <v>158</v>
      </c>
      <c r="B614" s="27" t="s">
        <v>599</v>
      </c>
      <c r="C614" t="str">
        <f>"&lt;tr&gt;&lt;td class='table-first-column'&gt;" &amp;A614 &amp; "&lt;/td&gt;&lt;td&gt;" &amp; B614 &amp; "&lt;/td&gt;&lt;/tr&gt;"</f>
        <v>&lt;tr&gt;&lt;td class='table-first-column'&gt;Description:&lt;/td&gt;&lt;td&gt;Converts a percent, number, date, date/time, or currency type of value into text anywhere formulas are used. Also, converts picklist values to text in approval rules, approval step rules, workflow rules, escalation rules, assignment rules, auto-response rules, validation rules, formula fields, field updates, and custom buttons and links.&lt;/td&gt;&lt;/tr&gt;</v>
      </c>
    </row>
    <row r="615" spans="1:3" ht="60" x14ac:dyDescent="0.2">
      <c r="A615" s="26" t="s">
        <v>159</v>
      </c>
      <c r="B615" s="28" t="s">
        <v>595</v>
      </c>
      <c r="C615" t="str">
        <f>"&lt;tr&gt;&lt;td class='table-first-column'&gt;" &amp;A615 &amp; "&lt;/td&gt;&lt;td&gt;" &amp; B615 &amp; "&lt;/td&gt;&lt;/tr&gt;"</f>
        <v>&lt;tr&gt;&lt;td class='table-first-column'&gt;Use:&lt;/td&gt;&lt;td&gt;&lt;span class='formula'&gt;TO_STRING(value)&lt;/span&gt; and replace &lt;span class='formula'&gt;value&lt;/span&gt; with the field or expression you want to convert to text format. Avoid using any special characters besides a decimal point (period) or minus sign (dash) in this function.&lt;/td&gt;&lt;/tr&gt;</v>
      </c>
    </row>
    <row r="616" spans="1:3" ht="75" x14ac:dyDescent="0.2">
      <c r="A616" s="26" t="s">
        <v>160</v>
      </c>
      <c r="B616" s="28" t="s">
        <v>596</v>
      </c>
      <c r="C616" t="str">
        <f>"&lt;tr&gt;&lt;td class='table-first-column'&gt;" &amp;A616 &amp; "&lt;/td&gt;&lt;td&gt;" &amp; B616 &amp; "&lt;/td&gt;&lt;/tr&gt;"</f>
        <v>&lt;tr&gt;&lt;td class='table-first-column'&gt;Example:&lt;/td&gt;&lt;td&gt;&lt;b&gt;Expected Revenue in Text&lt;/b&gt;&lt;div class='v-space-s'&gt;&lt;/div&gt;&lt;span class='formula'&gt;TO_STRING(ExpectedRevenue)&lt;/span&gt; returns the expected revenue amount of an opportunity in text format without a dollar sign. For example, if the Expected Revenue of a campaign is "$200,000," this formula calculates  “200000.”&lt;/td&gt;&lt;/tr&gt;</v>
      </c>
    </row>
    <row r="617" spans="1:3" ht="98" x14ac:dyDescent="0.2">
      <c r="A617" s="26" t="s">
        <v>181</v>
      </c>
      <c r="B617" s="32" t="s">
        <v>209</v>
      </c>
      <c r="C617" t="str">
        <f>"&lt;tr&gt;&lt;td class='table-first-column'&gt;" &amp;A617 &amp; "&lt;/td&gt;&lt;td&gt;" &amp; B617 &amp; "&lt;/td&gt;&lt;/tr&gt;"</f>
        <v>&lt;tr&gt;&lt;td class='table-first-column'&gt;Tips:&lt;/td&gt;&lt;td&gt;&lt;ul&gt;&lt;li&gt;The returned text is not formatted with any currency, percent symbols, or commas.&lt;/li&gt;&lt;li&gt;Values are not sensitive to locale. For example, 24.42 EUR is converted into the number 24.42.&lt;/li&gt;&lt;li&gt;Percents are returned in the form of a decimal.&lt;/li&gt;&lt;li&gt;Dates are returned in the form of YYYY-MM-DD, that is, a four-digit year and two-digit month and day.&lt;/li&gt;&lt;li&gt;Date/time values are returned in the form of YYYY-MM-DD HH:MM:SSZ where YYYY is a four-digit year, MM is a two-digit month, DD is a two-digit day, HH is the two-digit hour, MM are the minutes, SS are the seconds, and Z represents the zero meridian indicating the time is returned in UTC time zone.&lt;/li&gt;&lt;/ul&gt;&lt;/td&gt;&lt;/tr&gt;</v>
      </c>
    </row>
    <row r="618" spans="1:3" x14ac:dyDescent="0.2">
      <c r="C618" s="34" t="s">
        <v>185</v>
      </c>
    </row>
    <row r="619" spans="1:3" x14ac:dyDescent="0.2">
      <c r="C619" s="34"/>
    </row>
    <row r="620" spans="1:3" x14ac:dyDescent="0.2">
      <c r="A620" s="23" t="s">
        <v>979</v>
      </c>
      <c r="B620" s="23" t="str">
        <f>SUBSTITUTE(LOWER(A620), " ", "_")</f>
        <v>to_time</v>
      </c>
      <c r="C620" t="str">
        <f>"&lt;div class='v-space'&gt;&lt;/div&gt;&lt;div id='" &amp; B620 &amp;"'&gt;&lt;h2&gt;" &amp;A620&amp; "&lt;/h2&gt;&lt;table&gt;&lt;tbody&gt;"</f>
        <v>&lt;div class='v-space'&gt;&lt;/div&gt;&lt;div id='to_time'&gt;&lt;h2&gt;TO_TIME&lt;/h2&gt;&lt;table&gt;&lt;tbody&gt;</v>
      </c>
    </row>
    <row r="621" spans="1:3" ht="17" x14ac:dyDescent="0.2">
      <c r="A621" s="35" t="s">
        <v>158</v>
      </c>
      <c r="B621" s="27" t="s">
        <v>608</v>
      </c>
      <c r="C621" t="str">
        <f>"&lt;tr&gt;&lt;td class='table-first-column'&gt;" &amp;A621 &amp; "&lt;/td&gt;&lt;td&gt;" &amp; B621 &amp; "&lt;/td&gt;&lt;/tr&gt;"</f>
        <v>&lt;tr&gt;&lt;td class='table-first-column'&gt;Description:&lt;/td&gt;&lt;td&gt;Returns a datetime value for a text expression.&lt;/td&gt;&lt;/tr&gt;</v>
      </c>
    </row>
    <row r="622" spans="1:3" ht="30" x14ac:dyDescent="0.2">
      <c r="A622" s="36" t="s">
        <v>159</v>
      </c>
      <c r="B622" s="28" t="s">
        <v>980</v>
      </c>
      <c r="C622" t="str">
        <f>"&lt;tr&gt;&lt;td class='table-first-column'&gt;" &amp;A622 &amp; "&lt;/td&gt;&lt;td&gt;" &amp; B622 &amp; "&lt;/td&gt;&lt;/tr&gt;"</f>
        <v>&lt;tr&gt;&lt;td class='table-first-column'&gt;Use:&lt;/td&gt;&lt;td&gt;&lt;span class='formula'&gt;TO_TIME(string)&lt;/span&gt; and replace expression with a string value, merge field, or expression.&lt;/td&gt;&lt;/tr&gt;</v>
      </c>
    </row>
    <row r="623" spans="1:3" x14ac:dyDescent="0.2">
      <c r="C623" s="34" t="s">
        <v>185</v>
      </c>
    </row>
    <row r="624" spans="1:3" x14ac:dyDescent="0.2">
      <c r="C624" s="34"/>
    </row>
    <row r="625" spans="1:3" x14ac:dyDescent="0.2">
      <c r="A625" s="23" t="s">
        <v>631</v>
      </c>
      <c r="B625" s="23" t="str">
        <f>SUBSTITUTE(LOWER(A625), " ", "_")</f>
        <v>to_upper_case</v>
      </c>
      <c r="C625" t="str">
        <f>"&lt;div class='v-space'&gt;&lt;/div&gt;&lt;div id='" &amp; B625 &amp;"'&gt;&lt;h2&gt;" &amp;A625&amp; "&lt;/h2&gt;&lt;table&gt;&lt;tbody&gt;"</f>
        <v>&lt;div class='v-space'&gt;&lt;/div&gt;&lt;div id='to_upper_case'&gt;&lt;h2&gt;TO_UPPER_CASE&lt;/h2&gt;&lt;table&gt;&lt;tbody&gt;</v>
      </c>
    </row>
    <row r="626" spans="1:3" ht="28" x14ac:dyDescent="0.2">
      <c r="A626" s="26" t="s">
        <v>158</v>
      </c>
      <c r="B626" s="27" t="s">
        <v>214</v>
      </c>
      <c r="C626" t="str">
        <f>"&lt;tr&gt;&lt;td class='table-first-column'&gt;" &amp;A626 &amp; "&lt;/td&gt;&lt;td&gt;" &amp; B626 &amp; "&lt;/td&gt;&lt;/tr&gt;"</f>
        <v>&lt;tr&gt;&lt;td class='table-first-column'&gt;Description:&lt;/td&gt;&lt;td&gt;Converts all letters in the specified text string to uppercase. Any characters that are not letters are unaffected by this function. Locale rules are applied if a locale is provided.&lt;/td&gt;&lt;/tr&gt;</v>
      </c>
    </row>
    <row r="627" spans="1:3" ht="60" x14ac:dyDescent="0.2">
      <c r="A627" s="26" t="s">
        <v>159</v>
      </c>
      <c r="B627" s="28" t="s">
        <v>981</v>
      </c>
      <c r="C627" t="str">
        <f>"&lt;tr&gt;&lt;td class='table-first-column'&gt;" &amp;A627 &amp; "&lt;/td&gt;&lt;td&gt;" &amp; B627 &amp; "&lt;/td&gt;&lt;/tr&gt;"</f>
        <v>&lt;tr&gt;&lt;td class='table-first-column'&gt;Use:&lt;/td&gt;&lt;td&gt;&lt;span class='formula'&gt;TO_UPPER_CASE(string, [locale])&lt;/span&gt; and replace string with the field or text you wish to convert to uppercase, and locale with the optional two-character ISO language code or five-character locale code, if available.&lt;/td&gt;&lt;/tr&gt;</v>
      </c>
    </row>
    <row r="628" spans="1:3" x14ac:dyDescent="0.2">
      <c r="C628" s="34" t="s">
        <v>185</v>
      </c>
    </row>
    <row r="629" spans="1:3" x14ac:dyDescent="0.2">
      <c r="C629" s="34"/>
    </row>
    <row r="630" spans="1:3" x14ac:dyDescent="0.2">
      <c r="A630" s="23" t="s">
        <v>1015</v>
      </c>
      <c r="B630" s="23" t="str">
        <f>SUBSTITUTE(LOWER(A630), " ", "_")</f>
        <v>trigger_flip</v>
      </c>
      <c r="C630" t="str">
        <f>"&lt;div class='v-space'&gt;&lt;/div&gt;&lt;div id='" &amp; B630 &amp;"'&gt;&lt;h2&gt;" &amp;A630&amp; "&lt;/h2&gt;&lt;table&gt;&lt;tbody&gt;"</f>
        <v>&lt;div class='v-space'&gt;&lt;/div&gt;&lt;div id='trigger_flip'&gt;&lt;h2&gt;TRIGGER_FLIP&lt;/h2&gt;&lt;table&gt;&lt;tbody&gt;</v>
      </c>
    </row>
    <row r="631" spans="1:3" x14ac:dyDescent="0.2">
      <c r="A631" s="26" t="s">
        <v>158</v>
      </c>
      <c r="B631" s="27" t="s">
        <v>1016</v>
      </c>
      <c r="C631" t="str">
        <f>"&lt;tr&gt;&lt;td class='table-first-column'&gt;" &amp;A631 &amp; "&lt;/td&gt;&lt;td&gt;" &amp; B631 &amp; "&lt;/td&gt;&lt;/tr&gt;"</f>
        <v>&lt;tr&gt;&lt;td class='table-first-column'&gt;Description:&lt;/td&gt;&lt;td&gt;Flip the assigned boolean field to a default value in a before insert/update trigger.&lt;/td&gt;&lt;/tr&gt;</v>
      </c>
    </row>
    <row r="632" spans="1:3" ht="75" x14ac:dyDescent="0.2">
      <c r="A632" s="26" t="s">
        <v>159</v>
      </c>
      <c r="B632" s="28" t="s">
        <v>1017</v>
      </c>
      <c r="C632" t="str">
        <f>"&lt;tr&gt;&lt;td class='table-first-column'&gt;" &amp;A632 &amp; "&lt;/td&gt;&lt;td&gt;" &amp; B632 &amp; "&lt;/td&gt;&lt;/tr&gt;"</f>
        <v>&lt;tr&gt;&lt;td class='table-first-column'&gt;Use:&lt;/td&gt;&lt;td&gt;&lt;span class='formula'&gt;TRIGGER_FLIP(default_value)&lt;/span&gt; flips the assigned boolean field to a default value and tracks the flipness in the memory; this makes sure the field is always set to a default value during save, and the TRIGGER_IS_FLIPPED can be used to determine whether the field was flipped or not later.&lt;/td&gt;&lt;/tr&gt;</v>
      </c>
    </row>
    <row r="633" spans="1:3" ht="169" customHeight="1" x14ac:dyDescent="0.2">
      <c r="A633" s="26" t="s">
        <v>160</v>
      </c>
      <c r="B633" s="28" t="s">
        <v>1018</v>
      </c>
      <c r="C633" t="str">
        <f>"&lt;tr&gt;&lt;td class='table-first-column'&gt;" &amp;A633 &amp; "&lt;/td&gt;&lt;td&gt;" &amp; B633 &amp; "&lt;/td&gt;&lt;/tr&gt;"</f>
        <v>&lt;tr&gt;&lt;td class='table-first-column'&gt;Example:&lt;/td&gt;&lt;td&gt;&lt;span class='formula'&gt;TRIGGER_FLIP(false)&lt;/span&gt; returns false(default_value) and if the value was  the opposite - true before the flip, DSP will know it via the method &lt;span class='formula'&gt;TRIGGER_IS_FLIPPED(field_name)&lt;/span&gt;. These two functions are particularly useful when designing capability oriented automations, where having a boolean field such as "Create_Task__c", when it is checked, flip it back to false so that after every save, it is always set to false as default value; but if it was checked for whatever reasons, fire the Create Task automation after checking &lt;span class='formula'&gt;TRIGGER_IS_FLIPPED("Create_Task__c")&lt;/span&gt; returns true.&lt;/td&gt;&lt;/tr&gt;</v>
      </c>
    </row>
    <row r="634" spans="1:3" x14ac:dyDescent="0.2">
      <c r="C634" s="34" t="s">
        <v>185</v>
      </c>
    </row>
    <row r="635" spans="1:3" x14ac:dyDescent="0.2">
      <c r="C635" s="34"/>
    </row>
    <row r="637" spans="1:3" x14ac:dyDescent="0.2">
      <c r="A637" s="23" t="s">
        <v>997</v>
      </c>
      <c r="B637" s="23" t="str">
        <f>SUBSTITUTE(LOWER(A637), " ", "_")</f>
        <v>trigger_is_changed</v>
      </c>
      <c r="C637" t="str">
        <f>"&lt;div class='v-space'&gt;&lt;/div&gt;&lt;div id='" &amp; B637 &amp;"'&gt;&lt;h2&gt;" &amp;A637&amp; "&lt;/h2&gt;&lt;table&gt;&lt;tbody&gt;"</f>
        <v>&lt;div class='v-space'&gt;&lt;/div&gt;&lt;div id='trigger_is_changed'&gt;&lt;h2&gt;TRIGGER_IS_CHANGED&lt;/h2&gt;&lt;table&gt;&lt;tbody&gt;</v>
      </c>
    </row>
    <row r="638" spans="1:3" x14ac:dyDescent="0.2">
      <c r="A638" s="26" t="s">
        <v>158</v>
      </c>
      <c r="B638" s="27" t="s">
        <v>998</v>
      </c>
      <c r="C638" t="str">
        <f>"&lt;tr&gt;&lt;td class='table-first-column'&gt;" &amp;A638 &amp; "&lt;/td&gt;&lt;td&gt;" &amp; B638 &amp; "&lt;/td&gt;&lt;/tr&gt;"</f>
        <v>&lt;tr&gt;&lt;td class='table-first-column'&gt;Description:&lt;/td&gt;&lt;td&gt;Checks the provided field_names, if any field is changed in the update DML operation, returns true.&lt;/td&gt;&lt;/tr&gt;</v>
      </c>
    </row>
    <row r="639" spans="1:3" x14ac:dyDescent="0.2">
      <c r="A639" s="26" t="s">
        <v>159</v>
      </c>
      <c r="B639" s="28" t="s">
        <v>1000</v>
      </c>
      <c r="C639" t="str">
        <f>"&lt;tr&gt;&lt;td class='table-first-column'&gt;" &amp;A639 &amp; "&lt;/td&gt;&lt;td&gt;" &amp; B639 &amp; "&lt;/td&gt;&lt;/tr&gt;"</f>
        <v>&lt;tr&gt;&lt;td class='table-first-column'&gt;Use:&lt;/td&gt;&lt;td&gt;&lt;span class='formula'&gt;TRIGGER_IS_CHANGED(field_name...)&lt;/span&gt;&lt;/td&gt;&lt;/tr&gt;</v>
      </c>
    </row>
    <row r="640" spans="1:3" ht="29" x14ac:dyDescent="0.2">
      <c r="A640" s="26" t="s">
        <v>160</v>
      </c>
      <c r="B640" s="28" t="s">
        <v>1004</v>
      </c>
      <c r="C640" t="str">
        <f>"&lt;tr&gt;&lt;td class='table-first-column'&gt;" &amp;A640 &amp; "&lt;/td&gt;&lt;td&gt;" &amp; B640 &amp; "&lt;/td&gt;&lt;/tr&gt;"</f>
        <v>&lt;tr&gt;&lt;td class='table-first-column'&gt;Example:&lt;/td&gt;&lt;td&gt;&lt;span class='formula'&gt;TRIGGER_IS_CHANGED("Type", "Amount")&lt;/span&gt; returns true if the record is updated and either Type or Amount field is changed.&lt;/td&gt;&lt;/tr&gt;</v>
      </c>
    </row>
    <row r="641" spans="1:3" x14ac:dyDescent="0.2">
      <c r="C641" s="34" t="s">
        <v>185</v>
      </c>
    </row>
    <row r="642" spans="1:3" x14ac:dyDescent="0.2">
      <c r="C642" s="34"/>
    </row>
    <row r="644" spans="1:3" x14ac:dyDescent="0.2">
      <c r="A644" s="23" t="s">
        <v>999</v>
      </c>
      <c r="B644" s="23" t="str">
        <f>SUBSTITUTE(LOWER(A644), " ", "_")</f>
        <v>trigger_is_changed_from</v>
      </c>
      <c r="C644" t="str">
        <f>"&lt;div class='v-space'&gt;&lt;/div&gt;&lt;div id='" &amp; B644 &amp;"'&gt;&lt;h2&gt;" &amp;A644&amp; "&lt;/h2&gt;&lt;table&gt;&lt;tbody&gt;"</f>
        <v>&lt;div class='v-space'&gt;&lt;/div&gt;&lt;div id='trigger_is_changed_from'&gt;&lt;h2&gt;TRIGGER_IS_CHANGED_FROM&lt;/h2&gt;&lt;table&gt;&lt;tbody&gt;</v>
      </c>
    </row>
    <row r="645" spans="1:3" ht="28" x14ac:dyDescent="0.2">
      <c r="A645" s="26" t="s">
        <v>158</v>
      </c>
      <c r="B645" s="27" t="s">
        <v>1002</v>
      </c>
      <c r="C645" t="str">
        <f>"&lt;tr&gt;&lt;td class='table-first-column'&gt;" &amp;A645 &amp; "&lt;/td&gt;&lt;td&gt;" &amp; B645 &amp; "&lt;/td&gt;&lt;/tr&gt;"</f>
        <v>&lt;tr&gt;&lt;td class='table-first-column'&gt;Description:&lt;/td&gt;&lt;td&gt;Checks the provided field_name, if the field is changed in the update DML operation, and the old value is among one of the provided old_value, returns true.&lt;/td&gt;&lt;/tr&gt;</v>
      </c>
    </row>
    <row r="646" spans="1:3" ht="30" x14ac:dyDescent="0.2">
      <c r="A646" s="26" t="s">
        <v>159</v>
      </c>
      <c r="B646" s="28" t="s">
        <v>1001</v>
      </c>
      <c r="C646" t="str">
        <f>"&lt;tr&gt;&lt;td class='table-first-column'&gt;" &amp;A646 &amp; "&lt;/td&gt;&lt;td&gt;" &amp; B646 &amp; "&lt;/td&gt;&lt;/tr&gt;"</f>
        <v>&lt;tr&gt;&lt;td class='table-first-column'&gt;Use:&lt;/td&gt;&lt;td&gt;&lt;span class='formula'&gt;TRIGGER_IS_CHANGED_FROM(field_name, old_value...)&lt;/span&gt;&lt;/td&gt;&lt;/tr&gt;</v>
      </c>
    </row>
    <row r="647" spans="1:3" ht="44" x14ac:dyDescent="0.2">
      <c r="A647" s="26" t="s">
        <v>160</v>
      </c>
      <c r="B647" s="28" t="s">
        <v>1003</v>
      </c>
      <c r="C647" t="str">
        <f>"&lt;tr&gt;&lt;td class='table-first-column'&gt;" &amp;A647 &amp; "&lt;/td&gt;&lt;td&gt;" &amp; B647 &amp; "&lt;/td&gt;&lt;/tr&gt;"</f>
        <v>&lt;tr&gt;&lt;td class='table-first-column'&gt;Example:&lt;/td&gt;&lt;td&gt;&lt;span class='formula'&gt;TRIGGER_IS_CHANGED_FROM("Type", "Customer", "Partner")&lt;/span&gt; returns true if the record is updated and the Type is changed from either "Customer" or "Partner".&lt;/td&gt;&lt;/tr&gt;</v>
      </c>
    </row>
    <row r="648" spans="1:3" x14ac:dyDescent="0.2">
      <c r="C648" s="34" t="s">
        <v>185</v>
      </c>
    </row>
    <row r="649" spans="1:3" x14ac:dyDescent="0.2">
      <c r="C649" s="34"/>
    </row>
    <row r="651" spans="1:3" x14ac:dyDescent="0.2">
      <c r="A651" s="23" t="s">
        <v>1005</v>
      </c>
      <c r="B651" s="23" t="str">
        <f>SUBSTITUTE(LOWER(A651), " ", "_")</f>
        <v>trigger_is_changed_to</v>
      </c>
      <c r="C651" t="str">
        <f>"&lt;div class='v-space'&gt;&lt;/div&gt;&lt;div id='" &amp; B651 &amp;"'&gt;&lt;h2&gt;" &amp;A651&amp; "&lt;/h2&gt;&lt;table&gt;&lt;tbody&gt;"</f>
        <v>&lt;div class='v-space'&gt;&lt;/div&gt;&lt;div id='trigger_is_changed_to'&gt;&lt;h2&gt;TRIGGER_IS_CHANGED_TO&lt;/h2&gt;&lt;table&gt;&lt;tbody&gt;</v>
      </c>
    </row>
    <row r="652" spans="1:3" ht="28" x14ac:dyDescent="0.2">
      <c r="A652" s="26" t="s">
        <v>158</v>
      </c>
      <c r="B652" s="27" t="s">
        <v>1002</v>
      </c>
      <c r="C652" t="str">
        <f>"&lt;tr&gt;&lt;td class='table-first-column'&gt;" &amp;A652 &amp; "&lt;/td&gt;&lt;td&gt;" &amp; B652 &amp; "&lt;/td&gt;&lt;/tr&gt;"</f>
        <v>&lt;tr&gt;&lt;td class='table-first-column'&gt;Description:&lt;/td&gt;&lt;td&gt;Checks the provided field_name, if the field is changed in the update DML operation, and the old value is among one of the provided old_value, returns true.&lt;/td&gt;&lt;/tr&gt;</v>
      </c>
    </row>
    <row r="653" spans="1:3" ht="30" x14ac:dyDescent="0.2">
      <c r="A653" s="26" t="s">
        <v>159</v>
      </c>
      <c r="B653" s="28" t="s">
        <v>1006</v>
      </c>
      <c r="C653" t="str">
        <f>"&lt;tr&gt;&lt;td class='table-first-column'&gt;" &amp;A653 &amp; "&lt;/td&gt;&lt;td&gt;" &amp; B653 &amp; "&lt;/td&gt;&lt;/tr&gt;"</f>
        <v>&lt;tr&gt;&lt;td class='table-first-column'&gt;Use:&lt;/td&gt;&lt;td&gt;&lt;span class='formula'&gt;TRIGGER_IS_CHANGED_TO(field_name, new_value...)&lt;/span&gt;&lt;/td&gt;&lt;/tr&gt;</v>
      </c>
    </row>
    <row r="654" spans="1:3" ht="44" x14ac:dyDescent="0.2">
      <c r="A654" s="26" t="s">
        <v>160</v>
      </c>
      <c r="B654" s="28" t="s">
        <v>1007</v>
      </c>
      <c r="C654" t="str">
        <f>"&lt;tr&gt;&lt;td class='table-first-column'&gt;" &amp;A654 &amp; "&lt;/td&gt;&lt;td&gt;" &amp; B654 &amp; "&lt;/td&gt;&lt;/tr&gt;"</f>
        <v>&lt;tr&gt;&lt;td class='table-first-column'&gt;Example:&lt;/td&gt;&lt;td&gt;&lt;span class='formula'&gt;TRIGGER_IS_CHANGED_TO("Type", "Vendor", "Partner")&lt;/span&gt; returns true if the record is updated and the Type is changed to either "Vendor" or "Partner".&lt;/td&gt;&lt;/tr&gt;</v>
      </c>
    </row>
    <row r="655" spans="1:3" x14ac:dyDescent="0.2">
      <c r="C655" s="34" t="s">
        <v>185</v>
      </c>
    </row>
    <row r="657" spans="1:3" x14ac:dyDescent="0.2">
      <c r="A657" s="23" t="s">
        <v>1011</v>
      </c>
      <c r="B657" s="23" t="str">
        <f>SUBSTITUTE(LOWER(A657), " ", "_")</f>
        <v>trigger_is_flipped</v>
      </c>
      <c r="C657" t="str">
        <f>"&lt;div class='v-space'&gt;&lt;/div&gt;&lt;div id='" &amp; B657 &amp;"'&gt;&lt;h2&gt;" &amp;A657&amp; "&lt;/h2&gt;&lt;table&gt;&lt;tbody&gt;"</f>
        <v>&lt;div class='v-space'&gt;&lt;/div&gt;&lt;div id='trigger_is_flipped'&gt;&lt;h2&gt;TRIGGER_IS_FLIPPED&lt;/h2&gt;&lt;table&gt;&lt;tbody&gt;</v>
      </c>
    </row>
    <row r="658" spans="1:3" ht="38" customHeight="1" x14ac:dyDescent="0.2">
      <c r="A658" s="26" t="s">
        <v>158</v>
      </c>
      <c r="B658" s="27" t="s">
        <v>1013</v>
      </c>
      <c r="C658" t="str">
        <f>"&lt;tr&gt;&lt;td class='table-first-column'&gt;" &amp;A658 &amp; "&lt;/td&gt;&lt;td&gt;" &amp; B658 &amp; "&lt;/td&gt;&lt;/tr&gt;"</f>
        <v>&lt;tr&gt;&lt;td class='table-first-column'&gt;Description:&lt;/td&gt;&lt;td&gt;Checks if the provided field_name was flipped by the &lt;span class='formula'&gt;TRIGGER_FLIP&lt;/span&gt; function in a before insert/update trigger Executable prior to this evaluation.&lt;/td&gt;&lt;/tr&gt;</v>
      </c>
    </row>
    <row r="659" spans="1:3" x14ac:dyDescent="0.2">
      <c r="A659" s="26" t="s">
        <v>159</v>
      </c>
      <c r="B659" s="28" t="s">
        <v>1012</v>
      </c>
      <c r="C659" t="str">
        <f>"&lt;tr&gt;&lt;td class='table-first-column'&gt;" &amp;A659 &amp; "&lt;/td&gt;&lt;td&gt;" &amp; B659 &amp; "&lt;/td&gt;&lt;/tr&gt;"</f>
        <v>&lt;tr&gt;&lt;td class='table-first-column'&gt;Use:&lt;/td&gt;&lt;td&gt;&lt;span class='formula'&gt;TRIGGER_IS_FLIPPED(field_name)&lt;/span&gt;&lt;/td&gt;&lt;/tr&gt;</v>
      </c>
    </row>
    <row r="660" spans="1:3" ht="29" x14ac:dyDescent="0.2">
      <c r="A660" s="26" t="s">
        <v>160</v>
      </c>
      <c r="B660" s="28" t="s">
        <v>1014</v>
      </c>
      <c r="C660" t="str">
        <f>"&lt;tr&gt;&lt;td class='table-first-column'&gt;" &amp;A660 &amp; "&lt;/td&gt;&lt;td&gt;" &amp; B660 &amp; "&lt;/td&gt;&lt;/tr&gt;"</f>
        <v>&lt;tr&gt;&lt;td class='table-first-column'&gt;Example:&lt;/td&gt;&lt;td&gt;&lt;span class='formula'&gt;TRIGGER_IS_FLIPPED("IsActive__c")&lt;/span&gt; returns true if the IsActive__c field was flipped to a default_value in a before trigger prior to the current evaluation.&lt;/td&gt;&lt;/tr&gt;</v>
      </c>
    </row>
    <row r="661" spans="1:3" x14ac:dyDescent="0.2">
      <c r="C661" s="34" t="s">
        <v>185</v>
      </c>
    </row>
    <row r="663" spans="1:3" x14ac:dyDescent="0.2">
      <c r="A663" s="23" t="s">
        <v>1008</v>
      </c>
      <c r="B663" s="23" t="str">
        <f>SUBSTITUTE(LOWER(A663), " ", "_")</f>
        <v>trigger_old_value</v>
      </c>
      <c r="C663" t="str">
        <f>"&lt;div class='v-space'&gt;&lt;/div&gt;&lt;div id='" &amp; B663 &amp;"'&gt;&lt;h2&gt;" &amp;A663&amp; "&lt;/h2&gt;&lt;table&gt;&lt;tbody&gt;"</f>
        <v>&lt;div class='v-space'&gt;&lt;/div&gt;&lt;div id='trigger_old_value'&gt;&lt;h2&gt;TRIGGER_OLD_VALUE&lt;/h2&gt;&lt;table&gt;&lt;tbody&gt;</v>
      </c>
    </row>
    <row r="664" spans="1:3" x14ac:dyDescent="0.2">
      <c r="A664" s="26" t="s">
        <v>158</v>
      </c>
      <c r="B664" s="27" t="s">
        <v>1010</v>
      </c>
      <c r="C664" t="str">
        <f>"&lt;tr&gt;&lt;td class='table-first-column'&gt;" &amp;A664 &amp; "&lt;/td&gt;&lt;td&gt;" &amp; B664 &amp; "&lt;/td&gt;&lt;/tr&gt;"</f>
        <v>&lt;tr&gt;&lt;td class='table-first-column'&gt;Description:&lt;/td&gt;&lt;td&gt;Returns the old value of the specified field in an update trigger.&lt;/td&gt;&lt;/tr&gt;</v>
      </c>
    </row>
    <row r="665" spans="1:3" x14ac:dyDescent="0.2">
      <c r="A665" s="26" t="s">
        <v>159</v>
      </c>
      <c r="B665" s="28" t="s">
        <v>1009</v>
      </c>
      <c r="C665" t="str">
        <f>"&lt;tr&gt;&lt;td class='table-first-column'&gt;" &amp;A665 &amp; "&lt;/td&gt;&lt;td&gt;" &amp; B665 &amp; "&lt;/td&gt;&lt;/tr&gt;"</f>
        <v>&lt;tr&gt;&lt;td class='table-first-column'&gt;Use:&lt;/td&gt;&lt;td&gt;&lt;span class='formula'&gt;TRIGGER_OLD_VALUE(field_name)&lt;/span&gt;&lt;/td&gt;&lt;/tr&gt;</v>
      </c>
    </row>
    <row r="666" spans="1:3" x14ac:dyDescent="0.2">
      <c r="C666" s="34" t="s">
        <v>185</v>
      </c>
    </row>
    <row r="668" spans="1:3" x14ac:dyDescent="0.2">
      <c r="A668" s="23" t="s">
        <v>129</v>
      </c>
      <c r="B668" s="23" t="str">
        <f>SUBSTITUTE(LOWER(A668), " ", "_")</f>
        <v>trim</v>
      </c>
      <c r="C668" t="str">
        <f>"&lt;div class='v-space'&gt;&lt;/div&gt;&lt;div id='" &amp; B668 &amp;"'&gt;&lt;h2&gt;" &amp;A668&amp; "&lt;/h2&gt;&lt;table&gt;&lt;tbody&gt;"</f>
        <v>&lt;div class='v-space'&gt;&lt;/div&gt;&lt;div id='trim'&gt;&lt;h2&gt;TRIM&lt;/h2&gt;&lt;table&gt;&lt;tbody&gt;</v>
      </c>
    </row>
    <row r="669" spans="1:3" x14ac:dyDescent="0.2">
      <c r="A669" s="26" t="s">
        <v>158</v>
      </c>
      <c r="B669" s="27" t="s">
        <v>130</v>
      </c>
      <c r="C669" t="str">
        <f>"&lt;tr&gt;&lt;td class='table-first-column'&gt;" &amp;A669 &amp; "&lt;/td&gt;&lt;td&gt;" &amp; B669 &amp; "&lt;/td&gt;&lt;/tr&gt;"</f>
        <v>&lt;tr&gt;&lt;td class='table-first-column'&gt;Description:&lt;/td&gt;&lt;td&gt;Removes the spaces and tabs from the beginning and end of a text string.&lt;/td&gt;&lt;/tr&gt;</v>
      </c>
    </row>
    <row r="670" spans="1:3" ht="29" x14ac:dyDescent="0.2">
      <c r="A670" s="26" t="s">
        <v>159</v>
      </c>
      <c r="B670" s="28" t="s">
        <v>986</v>
      </c>
      <c r="C670" t="str">
        <f>"&lt;tr&gt;&lt;td class='table-first-column'&gt;" &amp;A670 &amp; "&lt;/td&gt;&lt;td&gt;" &amp; B670 &amp; "&lt;/td&gt;&lt;/tr&gt;"</f>
        <v>&lt;tr&gt;&lt;td class='table-first-column'&gt;Use:&lt;/td&gt;&lt;td&gt;&lt;span class='formula'&gt;TRIM(string)&lt;/span&gt; and replace text with the field or expression you want to trim.&lt;/td&gt;&lt;/tr&gt;</v>
      </c>
    </row>
    <row r="671" spans="1:3" ht="44" x14ac:dyDescent="0.2">
      <c r="A671" s="26" t="s">
        <v>160</v>
      </c>
      <c r="B671" s="28" t="s">
        <v>213</v>
      </c>
      <c r="C671" t="str">
        <f>"&lt;tr&gt;&lt;td class='table-first-column'&gt;" &amp;A671 &amp; "&lt;/td&gt;&lt;td&gt;" &amp; B671 &amp; "&lt;/td&gt;&lt;/tr&gt;"</f>
        <v>&lt;tr&gt;&lt;td class='table-first-column'&gt;Example:&lt;/td&gt;&lt;td&gt;&lt;span class='formula'&gt;TRIM(LEFT(LastName,5))&amp; "-" &amp; RIGHT(FirstName, 1)&lt;/span&gt; returns a network ID for users that contains the first five characters of their last name and first character of their first name separated by a dash.&lt;/td&gt;&lt;/tr&gt;</v>
      </c>
    </row>
    <row r="672" spans="1:3" x14ac:dyDescent="0.2">
      <c r="C672" s="34" t="s">
        <v>185</v>
      </c>
    </row>
    <row r="673" spans="1:3" x14ac:dyDescent="0.2">
      <c r="C673" s="34"/>
    </row>
    <row r="675" spans="1:3" x14ac:dyDescent="0.2">
      <c r="A675" s="23" t="s">
        <v>985</v>
      </c>
      <c r="B675" s="23" t="str">
        <f>SUBSTITUTE(LOWER(A675), " ", "_")</f>
        <v>value_in</v>
      </c>
      <c r="C675" t="str">
        <f>"&lt;div class='v-space'&gt;&lt;/div&gt;&lt;div id='" &amp; B675 &amp;"'&gt;&lt;h2&gt;" &amp;A675&amp; "&lt;/h2&gt;&lt;table&gt;&lt;tbody&gt;"</f>
        <v>&lt;div class='v-space'&gt;&lt;/div&gt;&lt;div id='value_in'&gt;&lt;h2&gt;VALUE_IN&lt;/h2&gt;&lt;table&gt;&lt;tbody&gt;</v>
      </c>
    </row>
    <row r="676" spans="1:3" x14ac:dyDescent="0.2">
      <c r="A676" s="26" t="s">
        <v>158</v>
      </c>
      <c r="B676" s="27" t="s">
        <v>987</v>
      </c>
      <c r="C676" t="str">
        <f>"&lt;tr&gt;&lt;td class='table-first-column'&gt;" &amp;A676 &amp; "&lt;/td&gt;&lt;td&gt;" &amp; B676 &amp; "&lt;/td&gt;&lt;/tr&gt;"</f>
        <v>&lt;tr&gt;&lt;td class='table-first-column'&gt;Description:&lt;/td&gt;&lt;td&gt;Checks if a value is equal to any of the compare_values.&lt;/td&gt;&lt;/tr&gt;</v>
      </c>
    </row>
    <row r="677" spans="1:3" x14ac:dyDescent="0.2">
      <c r="A677" s="26" t="s">
        <v>159</v>
      </c>
      <c r="B677" s="28" t="s">
        <v>988</v>
      </c>
      <c r="C677" t="str">
        <f>"&lt;tr&gt;&lt;td class='table-first-column'&gt;" &amp;A677 &amp; "&lt;/td&gt;&lt;td&gt;" &amp; B677 &amp; "&lt;/td&gt;&lt;/tr&gt;"</f>
        <v>&lt;tr&gt;&lt;td class='table-first-column'&gt;Use:&lt;/td&gt;&lt;td&gt;&lt;span class='formula'&gt;VALUE_IN(value, compare_value...)&lt;/span&gt;&lt;/td&gt;&lt;/tr&gt;</v>
      </c>
    </row>
    <row r="678" spans="1:3" ht="44" x14ac:dyDescent="0.2">
      <c r="A678" s="26" t="s">
        <v>160</v>
      </c>
      <c r="B678" s="28" t="s">
        <v>993</v>
      </c>
      <c r="C678" t="str">
        <f>"&lt;tr&gt;&lt;td class='table-first-column'&gt;" &amp;A678 &amp; "&lt;/td&gt;&lt;td&gt;" &amp; B678 &amp; "&lt;/td&gt;&lt;/tr&gt;"</f>
        <v>&lt;tr&gt;&lt;td class='table-first-column'&gt;Example:&lt;/td&gt;&lt;td&gt;&lt;span class='formula'&gt;VALUE_IN(SUBSTRING_AFTER(Email, "@"), "nvidia.com", "amd.com", "tesla.com")&lt;/span&gt; returns true if the email's domain equals to either "nvidia.com", "amd.com" or "tesla.com".&lt;/td&gt;&lt;/tr&gt;</v>
      </c>
    </row>
    <row r="679" spans="1:3" x14ac:dyDescent="0.2">
      <c r="C679" s="34" t="s">
        <v>185</v>
      </c>
    </row>
    <row r="681" spans="1:3" x14ac:dyDescent="0.2">
      <c r="A681" s="23" t="s">
        <v>135</v>
      </c>
      <c r="B681" s="23" t="str">
        <f>SUBSTITUTE(LOWER(A681), " ", "_")</f>
        <v>vlookup</v>
      </c>
      <c r="C681" t="str">
        <f>"&lt;div class='v-space'&gt;&lt;/div&gt;&lt;div id='" &amp; B681 &amp;"'&gt;&lt;h2&gt;" &amp;A681&amp; "&lt;/h2&gt;&lt;table&gt;&lt;tbody&gt;"</f>
        <v>&lt;div class='v-space'&gt;&lt;/div&gt;&lt;div id='vlookup'&gt;&lt;h2&gt;VLOOKUP&lt;/h2&gt;&lt;table&gt;&lt;tbody&gt;</v>
      </c>
    </row>
    <row r="682" spans="1:3" ht="82" customHeight="1" x14ac:dyDescent="0.2">
      <c r="A682" s="26" t="s">
        <v>158</v>
      </c>
      <c r="B682" s="27" t="s">
        <v>136</v>
      </c>
      <c r="C682" t="str">
        <f>"&lt;tr&gt;&lt;td class='table-first-column'&gt;" &amp;A682 &amp; "&lt;/td&gt;&lt;td&gt;" &amp; B682 &amp; "&lt;/td&gt;&lt;/tr&gt;"</f>
        <v>&lt;tr&gt;&lt;td class='table-first-column'&gt;Description:&lt;/td&gt;&lt;td&gt;Returns a value by looking up a related value on a custom object similar to the &lt;span class='formula'&gt;VLOOKUP()&lt;/span&gt; Excel function.&lt;/td&gt;&lt;/tr&gt;</v>
      </c>
    </row>
    <row r="683" spans="1:3" ht="121" x14ac:dyDescent="0.2">
      <c r="A683" s="26" t="s">
        <v>159</v>
      </c>
      <c r="B683" s="28" t="s">
        <v>983</v>
      </c>
      <c r="C683" t="str">
        <f>"&lt;tr&gt;&lt;td class='table-first-column'&gt;" &amp;A683 &amp; "&lt;/td&gt;&lt;td&gt;" &amp; B683 &amp; "&lt;/td&gt;&lt;/tr&gt;"</f>
        <v>&lt;tr&gt;&lt;td class='table-first-column'&gt;Use:&lt;/td&gt;&lt;td&gt;&lt;span class='formula'&gt;VLOOKUP(lookup_object_name, return_field_name, [lookup_field_name, lookup_field_value,]+ [additional_clause])&lt;/span&gt; &lt;div class='v-space-s'&gt;&lt;/div&gt;Replace &lt;span class='formula'&gt;field_name_to_return&lt;/span&gt; with the field that contains the value you want returned, &lt;span class='formula'&gt;lookup_field_name&lt;/span&gt; with the field name on the related object that contains the value you want to match, and &lt;span class='formula'&gt;lookup_field_value&lt;/span&gt; defines the field’s value that is extracted from the retrieved source data you want to match. &lt;span class='formula'&gt;additional_clause&lt;/span&gt; is optional, if provided, DSP add addtional SOQL clause to the generated vlookup SOQL query.&lt;/td&gt;&lt;/tr&gt;</v>
      </c>
    </row>
    <row r="684" spans="1:3" ht="131" customHeight="1" x14ac:dyDescent="0.2">
      <c r="A684" s="26" t="s">
        <v>160</v>
      </c>
      <c r="B684" s="28" t="s">
        <v>984</v>
      </c>
      <c r="C684" t="str">
        <f>"&lt;tr&gt;&lt;td class='table-first-column'&gt;" &amp;A684 &amp; "&lt;/td&gt;&lt;td&gt;" &amp; B684 &amp; "&lt;/td&gt;&lt;/tr&gt;"</f>
        <v>&lt;tr&gt;&lt;td class='table-first-column'&gt;Example:&lt;/td&gt;&lt;td&gt;&lt;span class='formula'&gt;VLOOKUP("Contact", "Account.AccountNumber", "Email", Primary_Email__c, "RecordType.DeveloperName = 'Customer'")&lt;/span&gt; tries to lookup the Account relationship's Account Number of the matched Contact by checking the Primary_Email__c of the source data against the Contact's Email field, with the addtional critiria where the RecordType is "Customer",  in the target connection.&lt;/td&gt;&lt;/tr&gt;</v>
      </c>
    </row>
    <row r="685" spans="1:3" x14ac:dyDescent="0.2">
      <c r="C685" s="34" t="s">
        <v>185</v>
      </c>
    </row>
    <row r="686" spans="1:3" x14ac:dyDescent="0.2">
      <c r="C686" s="34"/>
    </row>
    <row r="687" spans="1:3" x14ac:dyDescent="0.2">
      <c r="A687" s="23" t="s">
        <v>994</v>
      </c>
      <c r="B687" s="23" t="str">
        <f>SUBSTITUTE(LOWER(A687), " ", "_")</f>
        <v>year</v>
      </c>
      <c r="C687" t="str">
        <f>"&lt;div class='v-space'&gt;&lt;/div&gt;&lt;div id='" &amp; B687 &amp;"'&gt;&lt;h2&gt;" &amp;A687&amp; "&lt;/h2&gt;&lt;table&gt;&lt;tbody&gt;"</f>
        <v>&lt;div class='v-space'&gt;&lt;/div&gt;&lt;div id='year'&gt;&lt;h2&gt;YEAR&lt;/h2&gt;&lt;table&gt;&lt;tbody&gt;</v>
      </c>
    </row>
    <row r="688" spans="1:3" x14ac:dyDescent="0.2">
      <c r="A688" s="26" t="s">
        <v>158</v>
      </c>
      <c r="B688" s="27" t="s">
        <v>996</v>
      </c>
      <c r="C688" t="str">
        <f>"&lt;tr&gt;&lt;td class='table-first-column'&gt;" &amp;A688 &amp; "&lt;/td&gt;&lt;td&gt;" &amp; B688 &amp; "&lt;/td&gt;&lt;/tr&gt;"</f>
        <v>&lt;tr&gt;&lt;td class='table-first-column'&gt;Description:&lt;/td&gt;&lt;td&gt;Returns the year value of a date or datetime value.&lt;/td&gt;&lt;/tr&gt;</v>
      </c>
    </row>
    <row r="689" spans="1:5" x14ac:dyDescent="0.2">
      <c r="A689" s="26" t="s">
        <v>159</v>
      </c>
      <c r="B689" s="28" t="s">
        <v>995</v>
      </c>
      <c r="C689" t="str">
        <f>"&lt;tr&gt;&lt;td class='table-first-column'&gt;" &amp;A689 &amp; "&lt;/td&gt;&lt;td&gt;" &amp; B689 &amp; "&lt;/td&gt;&lt;/tr&gt;"</f>
        <v>&lt;tr&gt;&lt;td class='table-first-column'&gt;Use:&lt;/td&gt;&lt;td&gt;&lt;span class='formula'&gt;YEAR(date/datetime)&lt;/span&gt;&lt;/td&gt;&lt;/tr&gt;</v>
      </c>
    </row>
    <row r="690" spans="1:5" x14ac:dyDescent="0.2">
      <c r="C690" s="34" t="s">
        <v>185</v>
      </c>
    </row>
    <row r="691" spans="1:5" x14ac:dyDescent="0.2">
      <c r="C691" s="34"/>
    </row>
    <row r="692" spans="1:5" x14ac:dyDescent="0.2">
      <c r="C692" s="34"/>
    </row>
    <row r="693" spans="1:5" x14ac:dyDescent="0.2">
      <c r="C693" t="s">
        <v>204</v>
      </c>
    </row>
    <row r="694" spans="1:5" x14ac:dyDescent="0.2">
      <c r="C694" t="s">
        <v>204</v>
      </c>
    </row>
    <row r="703" spans="1:5" x14ac:dyDescent="0.2">
      <c r="E703" t="s">
        <v>193</v>
      </c>
    </row>
    <row r="704" spans="1:5" x14ac:dyDescent="0.2">
      <c r="E704" t="s">
        <v>204</v>
      </c>
    </row>
    <row r="705" spans="5:5" x14ac:dyDescent="0.2">
      <c r="E705" t="s">
        <v>205</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78A78-3EA5-6649-B537-E61B0F40FF3C}">
  <dimension ref="A2:D143"/>
  <sheetViews>
    <sheetView topLeftCell="A159" zoomScale="150" workbookViewId="0">
      <selection activeCell="A128" sqref="A128"/>
    </sheetView>
  </sheetViews>
  <sheetFormatPr baseColWidth="10" defaultRowHeight="16" x14ac:dyDescent="0.2"/>
  <cols>
    <col min="1" max="1" width="28" customWidth="1"/>
    <col min="2" max="2" width="116.1640625" bestFit="1" customWidth="1"/>
  </cols>
  <sheetData>
    <row r="2" spans="1:4" x14ac:dyDescent="0.2">
      <c r="D2" t="str">
        <f>"&lt;div class='back-to-top-box'&gt;&lt;a href='#title'&gt;&amp;#8679; Back to Top&lt;/a&gt;&lt;/div&gt;"</f>
        <v>&lt;div class='back-to-top-box'&gt;&lt;a href='#title'&gt;&amp;#8679; Back to Top&lt;/a&gt;&lt;/div&gt;</v>
      </c>
    </row>
    <row r="3" spans="1:4" x14ac:dyDescent="0.2">
      <c r="A3" t="s">
        <v>425</v>
      </c>
      <c r="D3" t="str">
        <f>"&lt;h1 id='title'&gt;" &amp; A3 &amp; "&lt;/h1&gt;"</f>
        <v>&lt;h1 id='title'&gt;Formula&lt;/h1&gt;</v>
      </c>
    </row>
    <row r="7" spans="1:4" x14ac:dyDescent="0.2">
      <c r="D7" t="str">
        <f>"&lt;div&gt;&lt;ul&gt;"</f>
        <v>&lt;div&gt;&lt;ul&gt;</v>
      </c>
    </row>
    <row r="8" spans="1:4" x14ac:dyDescent="0.2">
      <c r="A8" t="s">
        <v>7</v>
      </c>
      <c r="B8" t="str">
        <f>SUBSTITUTE(LOWER(A8), " ", "_")</f>
        <v>elements_of_a_formula</v>
      </c>
      <c r="D8" t="str">
        <f t="shared" ref="D8:D17" si="0">"&lt;li&gt;&lt;a href='#" &amp; B8 &amp; "'&gt;" &amp;A8 &amp; "&lt;/a&gt;&lt;/li&gt;"</f>
        <v>&lt;li&gt;&lt;a href='#elements_of_a_formula'&gt;Elements of a Formula&lt;/a&gt;&lt;/li&gt;</v>
      </c>
    </row>
    <row r="9" spans="1:4" x14ac:dyDescent="0.2">
      <c r="A9" t="s">
        <v>8</v>
      </c>
      <c r="B9" t="str">
        <f>SUBSTITUTE(LOWER(A9), " ", "_")</f>
        <v>math_operators</v>
      </c>
      <c r="D9" t="str">
        <f t="shared" si="0"/>
        <v>&lt;li&gt;&lt;a href='#math_operators'&gt;Math Operators&lt;/a&gt;&lt;/li&gt;</v>
      </c>
    </row>
    <row r="10" spans="1:4" x14ac:dyDescent="0.2">
      <c r="A10" t="s">
        <v>9</v>
      </c>
      <c r="B10" t="str">
        <f>SUBSTITUTE(LOWER(A10), " ", "_")</f>
        <v>logical_operators</v>
      </c>
      <c r="D10" t="str">
        <f t="shared" si="0"/>
        <v>&lt;li&gt;&lt;a href='#logical_operators'&gt;Logical Operators&lt;/a&gt;&lt;/li&gt;</v>
      </c>
    </row>
    <row r="11" spans="1:4" x14ac:dyDescent="0.2">
      <c r="A11" t="s">
        <v>10</v>
      </c>
      <c r="B11" t="str">
        <f t="shared" ref="B11:B17" si="1">SUBSTITUTE(LOWER(A11), " ", "_")</f>
        <v>text_operators</v>
      </c>
      <c r="D11" t="str">
        <f t="shared" si="0"/>
        <v>&lt;li&gt;&lt;a href='#text_operators'&gt;Text Operators&lt;/a&gt;&lt;/li&gt;</v>
      </c>
    </row>
    <row r="12" spans="1:4" x14ac:dyDescent="0.2">
      <c r="A12" t="s">
        <v>99</v>
      </c>
      <c r="B12" t="str">
        <f t="shared" si="1"/>
        <v>date_and_time_functions</v>
      </c>
      <c r="D12" t="str">
        <f t="shared" si="0"/>
        <v>&lt;li&gt;&lt;a href='#date_and_time_functions'&gt;Date and Time Functions&lt;/a&gt;&lt;/li&gt;</v>
      </c>
    </row>
    <row r="13" spans="1:4" x14ac:dyDescent="0.2">
      <c r="A13" t="s">
        <v>110</v>
      </c>
      <c r="B13" t="str">
        <f t="shared" si="1"/>
        <v>logical_functions</v>
      </c>
      <c r="D13" t="str">
        <f t="shared" si="0"/>
        <v>&lt;li&gt;&lt;a href='#logical_functions'&gt;Logical Functions&lt;/a&gt;&lt;/li&gt;</v>
      </c>
    </row>
    <row r="14" spans="1:4" x14ac:dyDescent="0.2">
      <c r="A14" t="s">
        <v>137</v>
      </c>
      <c r="B14" t="str">
        <f t="shared" si="1"/>
        <v>math_functions</v>
      </c>
      <c r="D14" t="str">
        <f t="shared" si="0"/>
        <v>&lt;li&gt;&lt;a href='#math_functions'&gt;Math Functions&lt;/a&gt;&lt;/li&gt;</v>
      </c>
    </row>
    <row r="15" spans="1:4" x14ac:dyDescent="0.2">
      <c r="A15" t="s">
        <v>13</v>
      </c>
      <c r="B15" t="str">
        <f t="shared" si="1"/>
        <v>text_functions</v>
      </c>
      <c r="D15" t="str">
        <f t="shared" si="0"/>
        <v>&lt;li&gt;&lt;a href='#text_functions'&gt;Text Functions&lt;/a&gt;&lt;/li&gt;</v>
      </c>
    </row>
    <row r="16" spans="1:4" x14ac:dyDescent="0.2">
      <c r="A16" t="s">
        <v>535</v>
      </c>
      <c r="B16" t="str">
        <f t="shared" si="1"/>
        <v>aggregate_functions</v>
      </c>
      <c r="D16" t="str">
        <f t="shared" si="0"/>
        <v>&lt;li&gt;&lt;a href='#aggregate_functions'&gt;Aggregate Functions&lt;/a&gt;&lt;/li&gt;</v>
      </c>
    </row>
    <row r="17" spans="1:4" x14ac:dyDescent="0.2">
      <c r="A17" t="s">
        <v>14</v>
      </c>
      <c r="B17" t="str">
        <f t="shared" si="1"/>
        <v>advanced_functions</v>
      </c>
      <c r="D17" t="str">
        <f t="shared" si="0"/>
        <v>&lt;li&gt;&lt;a href='#advanced_functions'&gt;Advanced Functions&lt;/a&gt;&lt;/li&gt;</v>
      </c>
    </row>
    <row r="19" spans="1:4" x14ac:dyDescent="0.2">
      <c r="D19" t="str">
        <f>"&lt;/ul&gt;&lt;/div&gt;"</f>
        <v>&lt;/ul&gt;&lt;/div&gt;</v>
      </c>
    </row>
    <row r="23" spans="1:4" x14ac:dyDescent="0.2">
      <c r="A23" t="s">
        <v>7</v>
      </c>
      <c r="D23" t="str">
        <f>"&lt;div class='v-space'&gt;&lt;/div&gt;&lt;div id='" &amp; SUBSTITUTE(LOWER(A23), " ", "_") &amp;"'&gt;&lt;h2&gt;" &amp; A23 &amp; "&lt;/h2&gt;"</f>
        <v>&lt;div class='v-space'&gt;&lt;/div&gt;&lt;div id='elements_of_a_formula'&gt;&lt;h2&gt;Elements of a Formula&lt;/h2&gt;</v>
      </c>
    </row>
    <row r="24" spans="1:4" ht="34" x14ac:dyDescent="0.2">
      <c r="B24" s="10" t="s">
        <v>138</v>
      </c>
      <c r="D24" t="str">
        <f>"&lt;p&gt;"&amp;B24&amp;"&lt;/p&gt;"</f>
        <v>&lt;p&gt;A formula can contain references to the values of source fields, operators, functions, literal values, or other formulas. Use any or all of these elements to build a formula.&lt;/p&gt;</v>
      </c>
    </row>
    <row r="25" spans="1:4" ht="17" thickBot="1" x14ac:dyDescent="0.25">
      <c r="A25" t="s">
        <v>98</v>
      </c>
      <c r="B25" t="s">
        <v>20</v>
      </c>
      <c r="D25" t="str">
        <f>"&lt;table&gt;&lt;thead&gt;&lt;th class='table-column-name'&gt;" &amp; A25 &amp; "&lt;/th&gt;&lt;th&gt;" &amp; B25 &amp; "&lt;/th&gt;&lt;/thead&gt;&lt;tbody&gt;"</f>
        <v>&lt;table&gt;&lt;thead&gt;&lt;th class='table-column-name'&gt;Element&lt;/th&gt;&lt;th&gt;Description&lt;/th&gt;&lt;/thead&gt;&lt;tbody&gt;</v>
      </c>
    </row>
    <row r="26" spans="1:4" ht="99" thickBot="1" x14ac:dyDescent="0.25">
      <c r="A26" s="11" t="s">
        <v>63</v>
      </c>
      <c r="B26" s="12" t="s">
        <v>69</v>
      </c>
      <c r="D26" t="str">
        <f>"&lt;tr&gt;&lt;td&gt;" &amp;A26 &amp; "&lt;/td&gt;&lt;td&gt;" &amp; B26 &amp; "&lt;/td&gt;&lt;/tr&gt;"</f>
        <v>&lt;tr&gt;&lt;td&gt;Literal Value&lt;/td&gt;&lt;td&gt;&lt;p&gt;A text string or number you enter that is not calculated or changed. For example, if you have a value that’s always multiplied by 2% of an amount, your formula would contain the literal value of 2% of that amount: &lt;span class='formula'&gt;ROUND((Amount*0.02), 2)&lt;/span&gt;&lt;p&gt;This example contains every possible part of a formula:&lt;/p&gt;&lt;ul&gt;&lt;li&gt;A function called &lt;span class='formula'&gt;ROUND&lt;/span&gt; used to return a number rounded to a specified number of decimal places.&lt;/li&gt;&lt;li&gt;A field reference called &lt;span class='formula'&gt;Amount&lt;/span&gt;.&lt;/li&gt;&lt;li&gt;An operator, &lt;span class='formula'&gt;*&lt;/span&gt;, that tells the formula builder to multiply the contents of the Amount field by the literal value, &lt;span class='formula'&gt;0.02&lt;/span&gt;.&lt;/li&gt;&lt;li&gt;A literal number, &lt;span class='formula'&gt;0.02&lt;/span&gt;. Use the decimal value for all percents. To include actual text in your formula, enclose it in quotes.&lt;/li&gt;&lt;li&gt;The last number &lt;span class='formula'&gt;2&lt;/span&gt; in this formula is the input required for the &lt;span class='formula'&gt;ROUND&lt;/span&gt; function that determines the number of decimal places to return.&lt;/li&gt;&lt;/ul&gt;&lt;/td&gt;&lt;/tr&gt;</v>
      </c>
    </row>
    <row r="27" spans="1:4" ht="60" thickBot="1" x14ac:dyDescent="0.25">
      <c r="A27" s="13" t="s">
        <v>64</v>
      </c>
      <c r="B27" s="14" t="s">
        <v>388</v>
      </c>
      <c r="D27" t="str">
        <f>"&lt;tr&gt;&lt;td&gt;" &amp;A27 &amp; "&lt;/td&gt;&lt;td&gt;" &amp; B27 &amp; "&lt;/td&gt;&lt;/tr&gt;"</f>
        <v>&lt;tr&gt;&lt;td&gt;Field Reference&lt;/td&gt;&lt;td&gt;Reference the value of another custom or standard field using a merge field. The syntax for a merge field is &lt;span class='formula'&gt;field_name&lt;/span&gt; for a standard field or &lt;span class='formula'&gt;field_name__c&lt;/span&gt; for a custom field. The syntax for a merge field on a related object is &lt;span class='formula'&gt;object_name__r.field_name&lt;/span&gt;. &lt;div class='slds-box note-box_outer'&gt;&lt;div class='note-box'&gt;&lt;p class='title'&gt;Note:&lt;/p&gt;&lt;p&gt;The &lt;span class='formula'&gt;Field Reference&lt;/span&gt; is case sensitive.&lt;/p&gt;&lt;/div&gt;&lt;/div&gt;&lt;/td&gt;&lt;/tr&gt;</v>
      </c>
    </row>
    <row r="28" spans="1:4" ht="29" thickBot="1" x14ac:dyDescent="0.25">
      <c r="A28" s="15" t="s">
        <v>65</v>
      </c>
      <c r="B28" s="14" t="s">
        <v>67</v>
      </c>
      <c r="D28" t="str">
        <f>"&lt;tr&gt;&lt;td&gt;" &amp;A28 &amp; "&lt;/td&gt;&lt;td&gt;" &amp; B28 &amp; "&lt;/td&gt;&lt;/tr&gt;"</f>
        <v>&lt;tr&gt;&lt;td&gt;Function&lt;/td&gt;&lt;td&gt;A system-defined formula that can require input from you and returns a value or values. For example, &lt;span class='formula'&gt;TODAY()&lt;/span&gt; does not require input but returns the current date. The &lt;span class='formula'&gt;TEXT(value)&lt;/span&gt; function requires your percent, number, or currency input and returns text.&lt;/td&gt;&lt;/tr&gt;</v>
      </c>
    </row>
    <row r="29" spans="1:4" ht="29" thickBot="1" x14ac:dyDescent="0.25">
      <c r="A29" s="16" t="s">
        <v>66</v>
      </c>
      <c r="B29" s="17" t="s">
        <v>68</v>
      </c>
      <c r="D29" t="str">
        <f>"&lt;tr&gt;&lt;td&gt;" &amp;A29 &amp; "&lt;/td&gt;&lt;td&gt;" &amp; B29 &amp; "&lt;/td&gt;&lt;/tr&gt;"</f>
        <v>&lt;tr&gt;&lt;td&gt;Operator&lt;/td&gt;&lt;td&gt;A symbol that specifies the type of calculation to perform or the order in which to do it. For example, the &lt;span class='formula'&gt;+&lt;/span&gt; symbol specifies two values should be added. The open and close parentheses specify which expressions you want evaluated first.&lt;/td&gt;&lt;/tr&gt;</v>
      </c>
    </row>
    <row r="30" spans="1:4" ht="29" thickBot="1" x14ac:dyDescent="0.25">
      <c r="A30" s="16" t="s">
        <v>423</v>
      </c>
      <c r="B30" s="17" t="s">
        <v>424</v>
      </c>
      <c r="D30" t="str">
        <f>"&lt;tr&gt;&lt;td&gt;" &amp;A30 &amp; "&lt;/td&gt;&lt;td&gt;" &amp; B30 &amp; "&lt;/td&gt;&lt;/tr&gt;"</f>
        <v>&lt;tr&gt;&lt;td&gt;Apex Class&lt;/td&gt;&lt;td&gt;A custom Apex class name that implements the package Apex interface &lt;span class='formula'&gt;pushtopics.TargetValueMapper&lt;/span&gt; to handle complex transformation logic. The format to be defined in the mapping is  &lt;span class='formula'&gt;{!apexClassName}&lt;/span&gt;.&lt;/td&gt;&lt;/tr&gt;</v>
      </c>
    </row>
    <row r="31" spans="1:4" x14ac:dyDescent="0.2">
      <c r="D31" t="str">
        <f>"&lt;/tbody&gt;&lt;/table&gt;&lt;/div&gt;"</f>
        <v>&lt;/tbody&gt;&lt;/table&gt;&lt;/div&gt;</v>
      </c>
    </row>
    <row r="35" spans="1:4" x14ac:dyDescent="0.2">
      <c r="A35" t="s">
        <v>8</v>
      </c>
      <c r="D35" t="str">
        <f>"&lt;div class='v-space'&gt;&lt;/div&gt;&lt;div id='" &amp; SUBSTITUTE(LOWER(A35), " ", "_") &amp;"'&gt;&lt;h2&gt;" &amp; A35 &amp; "&lt;/h2&gt;"</f>
        <v>&lt;div class='v-space'&gt;&lt;/div&gt;&lt;div id='math_operators'&gt;&lt;h2&gt;Math Operators&lt;/h2&gt;</v>
      </c>
    </row>
    <row r="36" spans="1:4" x14ac:dyDescent="0.2">
      <c r="A36" t="s">
        <v>66</v>
      </c>
      <c r="B36" t="s">
        <v>20</v>
      </c>
      <c r="D36" t="str">
        <f>"&lt;table&gt;&lt;thead&gt;&lt;th class='table-column-name'&gt;" &amp; A36 &amp; "&lt;/th&gt;&lt;th&gt;" &amp; B36 &amp; "&lt;/th&gt;&lt;/thead&gt;&lt;tbody&gt;"</f>
        <v>&lt;table&gt;&lt;thead&gt;&lt;th class='table-column-name'&gt;Operator&lt;/th&gt;&lt;th&gt;Description&lt;/th&gt;&lt;/thead&gt;&lt;tbody&gt;</v>
      </c>
    </row>
    <row r="37" spans="1:4" x14ac:dyDescent="0.2">
      <c r="A37" t="s">
        <v>70</v>
      </c>
      <c r="B37" t="s">
        <v>71</v>
      </c>
      <c r="D37" t="str">
        <f t="shared" ref="D37:D41" si="2">"&lt;tr&gt;&lt;td&gt;" &amp;A37 &amp; "&lt;/td&gt;&lt;td&gt;" &amp; B37 &amp; "&lt;/td&gt;&lt;/tr&gt;"</f>
        <v>&lt;tr&gt;&lt;td&gt;+ (Add)&lt;/td&gt;&lt;td&gt;Calculates the sum of two values.&lt;/td&gt;&lt;/tr&gt;</v>
      </c>
    </row>
    <row r="38" spans="1:4" x14ac:dyDescent="0.2">
      <c r="A38" t="s">
        <v>72</v>
      </c>
      <c r="B38" t="s">
        <v>73</v>
      </c>
      <c r="D38" t="str">
        <f t="shared" si="2"/>
        <v>&lt;tr&gt;&lt;td&gt;- (Subtract)&lt;/td&gt;&lt;td&gt;Calculates the difference of two values.&lt;/td&gt;&lt;/tr&gt;</v>
      </c>
    </row>
    <row r="39" spans="1:4" x14ac:dyDescent="0.2">
      <c r="A39" t="s">
        <v>74</v>
      </c>
      <c r="B39" t="s">
        <v>75</v>
      </c>
      <c r="D39" t="str">
        <f t="shared" si="2"/>
        <v>&lt;tr&gt;&lt;td&gt;* (Multiply)&lt;/td&gt;&lt;td&gt;Multiplies its values.&lt;/td&gt;&lt;/tr&gt;</v>
      </c>
    </row>
    <row r="40" spans="1:4" x14ac:dyDescent="0.2">
      <c r="A40" t="s">
        <v>76</v>
      </c>
      <c r="B40" t="s">
        <v>77</v>
      </c>
      <c r="D40" t="str">
        <f t="shared" si="2"/>
        <v>&lt;tr&gt;&lt;td&gt;/ (Divide)&lt;/td&gt;&lt;td&gt;Divides its values.&lt;/td&gt;&lt;/tr&gt;</v>
      </c>
    </row>
    <row r="41" spans="1:4" ht="34" x14ac:dyDescent="0.2">
      <c r="A41" t="s">
        <v>78</v>
      </c>
      <c r="B41" s="10" t="s">
        <v>79</v>
      </c>
      <c r="D41" t="str">
        <f t="shared" si="2"/>
        <v>&lt;tr&gt;&lt;td&gt;() (Open Parenthesis and Close Parenthesis)&lt;/td&gt;&lt;td&gt;Specifies that the expressions within the open parenthesis and close parenthesis are evaluated first. All other expressions are evaluated using standard operator precedence.&lt;/td&gt;&lt;/tr&gt;</v>
      </c>
    </row>
    <row r="42" spans="1:4" x14ac:dyDescent="0.2">
      <c r="D42" t="str">
        <f>"&lt;/tbody&gt;&lt;/table&gt;&lt;/div&gt;"</f>
        <v>&lt;/tbody&gt;&lt;/table&gt;&lt;/div&gt;</v>
      </c>
    </row>
    <row r="46" spans="1:4" x14ac:dyDescent="0.2">
      <c r="A46" t="s">
        <v>9</v>
      </c>
      <c r="D46" t="str">
        <f>"&lt;div class='v-space'&gt;&lt;/div&gt;&lt;div id='" &amp; SUBSTITUTE(LOWER(A46), " ", "_") &amp;"'&gt;&lt;h2&gt;" &amp; A46 &amp; "&lt;/h2&gt;"</f>
        <v>&lt;div class='v-space'&gt;&lt;/div&gt;&lt;div id='logical_operators'&gt;&lt;h2&gt;Logical Operators&lt;/h2&gt;</v>
      </c>
    </row>
    <row r="47" spans="1:4" x14ac:dyDescent="0.2">
      <c r="A47" t="s">
        <v>66</v>
      </c>
      <c r="B47" t="s">
        <v>20</v>
      </c>
      <c r="D47" t="str">
        <f>"&lt;table&gt;&lt;thead&gt;&lt;th class='table-column-name'&gt;" &amp; A47 &amp; "&lt;/th&gt;&lt;th&gt;" &amp; B47 &amp; "&lt;/th&gt;&lt;/thead&gt;&lt;tbody&gt;"</f>
        <v>&lt;table&gt;&lt;thead&gt;&lt;th class='table-column-name'&gt;Operator&lt;/th&gt;&lt;th&gt;Description&lt;/th&gt;&lt;/thead&gt;&lt;tbody&gt;</v>
      </c>
    </row>
    <row r="48" spans="1:4" x14ac:dyDescent="0.2">
      <c r="A48" s="18" t="s">
        <v>80</v>
      </c>
      <c r="B48" s="18" t="s">
        <v>81</v>
      </c>
      <c r="D48" t="str">
        <f t="shared" ref="D48:D55" si="3">"&lt;tr&gt;&lt;td&gt;" &amp;A48 &amp; "&lt;/td&gt;&lt;td&gt;" &amp; B48 &amp; "&lt;/td&gt;&lt;/tr&gt;"</f>
        <v>&lt;tr&gt;&lt;td&gt;== (Equal)&lt;/td&gt;&lt;td&gt;Evaluates if two values are equivalent. The = and == operators are interchangeable.&lt;/td&gt;&lt;/tr&gt;</v>
      </c>
    </row>
    <row r="49" spans="1:4" x14ac:dyDescent="0.2">
      <c r="A49" s="18" t="s">
        <v>82</v>
      </c>
      <c r="B49" s="18" t="s">
        <v>83</v>
      </c>
      <c r="D49" t="str">
        <f t="shared" si="3"/>
        <v>&lt;tr&gt;&lt;td&gt;!= (Not Equal)&lt;/td&gt;&lt;td&gt;Evaluates if two values aren’t equivalent.&lt;/td&gt;&lt;/tr&gt;</v>
      </c>
    </row>
    <row r="50" spans="1:4" x14ac:dyDescent="0.2">
      <c r="A50" s="18" t="s">
        <v>94</v>
      </c>
      <c r="B50" s="18" t="s">
        <v>84</v>
      </c>
      <c r="D50" t="str">
        <f t="shared" si="3"/>
        <v>&lt;tr&gt;&lt;td&gt;&amp;lt; (Less Than)&lt;/td&gt;&lt;td&gt;Evaluates if a value is less than the value that follows this symbol.&lt;/td&gt;&lt;/tr&gt;</v>
      </c>
    </row>
    <row r="51" spans="1:4" x14ac:dyDescent="0.2">
      <c r="A51" s="18" t="s">
        <v>93</v>
      </c>
      <c r="B51" s="18" t="s">
        <v>85</v>
      </c>
      <c r="D51" t="str">
        <f t="shared" si="3"/>
        <v>&lt;tr&gt;&lt;td&gt;&amp;gt; (Greater Than)&lt;/td&gt;&lt;td&gt;Evaluates if a value is greater than the value that follows this symbol.&lt;/td&gt;&lt;/tr&gt;</v>
      </c>
    </row>
    <row r="52" spans="1:4" x14ac:dyDescent="0.2">
      <c r="A52" s="18" t="s">
        <v>95</v>
      </c>
      <c r="B52" s="18" t="s">
        <v>86</v>
      </c>
      <c r="D52" t="str">
        <f t="shared" si="3"/>
        <v>&lt;tr&gt;&lt;td&gt;&amp;lt;= (Less Than or Equal)&lt;/td&gt;&lt;td&gt;Evaluates if a value is less than or equal to the value that follows this symbol.&lt;/td&gt;&lt;/tr&gt;</v>
      </c>
    </row>
    <row r="53" spans="1:4" x14ac:dyDescent="0.2">
      <c r="A53" s="18" t="s">
        <v>92</v>
      </c>
      <c r="B53" s="18" t="s">
        <v>87</v>
      </c>
      <c r="D53" t="str">
        <f t="shared" si="3"/>
        <v>&lt;tr&gt;&lt;td&gt;&amp;gt;= (Greater Than or Equal)&lt;/td&gt;&lt;td&gt;Evaluates if a value is greater than or equal to the value that follows this symbol.&lt;/td&gt;&lt;/tr&gt;</v>
      </c>
    </row>
    <row r="54" spans="1:4" x14ac:dyDescent="0.2">
      <c r="A54" s="18" t="s">
        <v>91</v>
      </c>
      <c r="B54" s="18" t="s">
        <v>88</v>
      </c>
      <c r="D54" t="str">
        <f t="shared" si="3"/>
        <v>&lt;tr&gt;&lt;td&gt;&amp;amp;&amp;amp; (AND)&lt;/td&gt;&lt;td&gt;Evaluates if two values or expressions are both true. Use this operator as an alternative to the logical function AND.&lt;/td&gt;&lt;/tr&gt;</v>
      </c>
    </row>
    <row r="55" spans="1:4" x14ac:dyDescent="0.2">
      <c r="A55" s="18" t="s">
        <v>89</v>
      </c>
      <c r="B55" s="18" t="s">
        <v>90</v>
      </c>
      <c r="D55" t="str">
        <f t="shared" si="3"/>
        <v>&lt;tr&gt;&lt;td&gt;|| (OR)&lt;/td&gt;&lt;td&gt;Evaluates if at least one of multiple values or expressions is true. Use this operator as an alternative to the logical function OR.&lt;/td&gt;&lt;/tr&gt;</v>
      </c>
    </row>
    <row r="56" spans="1:4" x14ac:dyDescent="0.2">
      <c r="D56" t="str">
        <f>"&lt;/tbody&gt;&lt;/table&gt;&lt;/div&gt;"</f>
        <v>&lt;/tbody&gt;&lt;/table&gt;&lt;/div&gt;</v>
      </c>
    </row>
    <row r="60" spans="1:4" x14ac:dyDescent="0.2">
      <c r="A60" t="s">
        <v>10</v>
      </c>
      <c r="D60" t="str">
        <f>"&lt;div class='v-space'&gt;&lt;/div&gt;&lt;div id='" &amp; SUBSTITUTE(LOWER(A60), " ", "_") &amp;"'&gt;&lt;h2&gt;" &amp; A60 &amp; "&lt;/h2&gt;"</f>
        <v>&lt;div class='v-space'&gt;&lt;/div&gt;&lt;div id='text_operators'&gt;&lt;h2&gt;Text Operators&lt;/h2&gt;</v>
      </c>
    </row>
    <row r="61" spans="1:4" x14ac:dyDescent="0.2">
      <c r="A61" t="s">
        <v>66</v>
      </c>
      <c r="B61" t="s">
        <v>20</v>
      </c>
      <c r="D61" t="str">
        <f>"&lt;table&gt;&lt;thead&gt;&lt;th class='table-column-name'&gt;" &amp; A61 &amp; "&lt;/th&gt;&lt;th&gt;" &amp; B61 &amp; "&lt;/th&gt;&lt;/thead&gt;&lt;tbody&gt;"</f>
        <v>&lt;table&gt;&lt;thead&gt;&lt;th class='table-column-name'&gt;Operator&lt;/th&gt;&lt;th&gt;Description&lt;/th&gt;&lt;/thead&gt;&lt;tbody&gt;</v>
      </c>
    </row>
    <row r="62" spans="1:4" x14ac:dyDescent="0.2">
      <c r="A62" t="s">
        <v>97</v>
      </c>
      <c r="B62" t="s">
        <v>96</v>
      </c>
      <c r="D62" t="str">
        <f t="shared" ref="D62" si="4">"&lt;tr&gt;&lt;td&gt;" &amp;A62 &amp; "&lt;/td&gt;&lt;td&gt;" &amp; B62 &amp; "&lt;/td&gt;&lt;/tr&gt;"</f>
        <v>&lt;tr&gt;&lt;td&gt;&amp;amp; (Concatenate)&lt;/td&gt;&lt;td&gt;Connects two or more strings.&lt;/td&gt;&lt;/tr&gt;</v>
      </c>
    </row>
    <row r="63" spans="1:4" x14ac:dyDescent="0.2">
      <c r="D63" t="str">
        <f>"&lt;/tbody&gt;&lt;/table&gt;&lt;/div&gt;"</f>
        <v>&lt;/tbody&gt;&lt;/table&gt;&lt;/div&gt;</v>
      </c>
    </row>
    <row r="65" spans="1:4" x14ac:dyDescent="0.2">
      <c r="A65" t="s">
        <v>99</v>
      </c>
      <c r="D65" t="str">
        <f>"&lt;div class='v-space'&gt;&lt;/div&gt;&lt;div id='" &amp; SUBSTITUTE(LOWER(A65), " ", "_") &amp;"'&gt;&lt;h2&gt;" &amp; A65 &amp; "&lt;/h2&gt;"</f>
        <v>&lt;div class='v-space'&gt;&lt;/div&gt;&lt;div id='date_and_time_functions'&gt;&lt;h2&gt;Date and Time Functions&lt;/h2&gt;</v>
      </c>
    </row>
    <row r="66" spans="1:4" x14ac:dyDescent="0.2">
      <c r="A66" t="s">
        <v>65</v>
      </c>
      <c r="B66" t="s">
        <v>20</v>
      </c>
      <c r="D66" t="str">
        <f>"&lt;table&gt;&lt;thead&gt;&lt;th class='table-column-name'&gt;" &amp; A66 &amp; "&lt;/th&gt;&lt;th&gt;" &amp; B66 &amp; "&lt;/th&gt;&lt;/thead&gt;&lt;tbody&gt;"</f>
        <v>&lt;table&gt;&lt;thead&gt;&lt;th class='table-column-name'&gt;Function&lt;/th&gt;&lt;th&gt;Description&lt;/th&gt;&lt;/thead&gt;&lt;tbody&gt;</v>
      </c>
    </row>
    <row r="67" spans="1:4" ht="17" x14ac:dyDescent="0.2">
      <c r="A67" t="s">
        <v>585</v>
      </c>
      <c r="B67" s="10" t="s">
        <v>419</v>
      </c>
      <c r="D67" t="str">
        <f t="shared" ref="D67:D74" si="5">"&lt;tr&gt;&lt;td&gt;&lt;a href='transformation_calculate_field_values.html#" &amp; LOWER(A67) &amp; "'&gt;" &amp;A67 &amp; "&lt;/A&gt;&lt;/td&gt;&lt;td&gt;" &amp; B67 &amp; "&lt;/td&gt;&lt;/tr&gt;"</f>
        <v>&lt;tr&gt;&lt;td&gt;&lt;a href='transformation_calculate_field_values.html#add_days'&gt;ADD_DAYS&lt;/A&gt;&lt;/td&gt;&lt;td&gt;Returns the date that is the indicated number of days before or after a specified date/datetime. &lt;/td&gt;&lt;/tr&gt;</v>
      </c>
    </row>
    <row r="68" spans="1:4" ht="51" x14ac:dyDescent="0.2">
      <c r="A68" t="s">
        <v>586</v>
      </c>
      <c r="B68" s="10" t="s">
        <v>420</v>
      </c>
      <c r="D68" t="str">
        <f t="shared" si="5"/>
        <v>&lt;tr&gt;&lt;td&gt;&lt;a href='transformation_calculate_field_values.html#add_months'&gt;ADD_MONTHS&lt;/A&gt;&lt;/td&gt;&lt;td&gt;Returns the date that is the indicated number of months before or after a specified date/datetime. If the specified date is the last day of the month, the resulting date is the last day of the resulting month. Otherwise, the result has the same date component as the specified date.&lt;/td&gt;&lt;/tr&gt;</v>
      </c>
    </row>
    <row r="69" spans="1:4" ht="17" x14ac:dyDescent="0.2">
      <c r="A69" t="s">
        <v>102</v>
      </c>
      <c r="B69" s="10" t="s">
        <v>201</v>
      </c>
      <c r="D69" t="str">
        <f t="shared" si="5"/>
        <v>&lt;tr&gt;&lt;td&gt;&lt;a href='transformation_calculate_field_values.html#date'&gt;DATE&lt;/A&gt;&lt;/td&gt;&lt;td&gt;Returns a date value from year, month, and day values you enter.&lt;/td&gt;&lt;/tr&gt;</v>
      </c>
    </row>
    <row r="70" spans="1:4" ht="17" x14ac:dyDescent="0.2">
      <c r="A70" t="s">
        <v>104</v>
      </c>
      <c r="B70" s="10" t="s">
        <v>105</v>
      </c>
      <c r="D70" t="str">
        <f t="shared" si="5"/>
        <v>&lt;tr&gt;&lt;td&gt;&lt;a href='transformation_calculate_field_values.html#daysbetween'&gt;DAYSBETWEEN&lt;/A&gt;&lt;/td&gt;&lt;td&gt;Returns the date difference between the two days.&lt;/td&gt;&lt;/tr&gt;</v>
      </c>
    </row>
    <row r="71" spans="1:4" ht="17" x14ac:dyDescent="0.2">
      <c r="A71" t="s">
        <v>106</v>
      </c>
      <c r="B71" s="10" t="s">
        <v>674</v>
      </c>
      <c r="D71" t="str">
        <f t="shared" si="5"/>
        <v>&lt;tr&gt;&lt;td&gt;&lt;a href='transformation_calculate_field_values.html#now'&gt;NOW&lt;/A&gt;&lt;/td&gt;&lt;td&gt;Returns a datetime representing the current moment.&lt;/td&gt;&lt;/tr&gt;</v>
      </c>
    </row>
    <row r="72" spans="1:4" ht="17" x14ac:dyDescent="0.2">
      <c r="A72" t="s">
        <v>108</v>
      </c>
      <c r="B72" s="10" t="s">
        <v>109</v>
      </c>
      <c r="D72" t="str">
        <f t="shared" si="5"/>
        <v>&lt;tr&gt;&lt;td&gt;&lt;a href='transformation_calculate_field_values.html#today'&gt;TODAY&lt;/A&gt;&lt;/td&gt;&lt;td&gt;Returns the current date as a date data type.&lt;/td&gt;&lt;/tr&gt;</v>
      </c>
    </row>
    <row r="73" spans="1:4" ht="17" x14ac:dyDescent="0.2">
      <c r="A73" t="s">
        <v>603</v>
      </c>
      <c r="B73" s="10" t="s">
        <v>673</v>
      </c>
      <c r="D73" t="str">
        <f t="shared" si="5"/>
        <v>&lt;tr&gt;&lt;td&gt;&lt;a href='transformation_calculate_field_values.html#to_date'&gt;TO_DATE&lt;/A&gt;&lt;/td&gt;&lt;td&gt;Returns a date value for a datetime or text expression.&lt;/td&gt;&lt;/tr&gt;</v>
      </c>
    </row>
    <row r="74" spans="1:4" ht="17" x14ac:dyDescent="0.2">
      <c r="A74" t="s">
        <v>607</v>
      </c>
      <c r="B74" s="10" t="s">
        <v>675</v>
      </c>
      <c r="D74" t="str">
        <f t="shared" si="5"/>
        <v>&lt;tr&gt;&lt;td&gt;&lt;a href='transformation_calculate_field_values.html#to_datetime'&gt;TO_DATETIME&lt;/A&gt;&lt;/td&gt;&lt;td&gt;Returns a datetime value for a text expression in the ISO 8601 format.&lt;/td&gt;&lt;/tr&gt;</v>
      </c>
    </row>
    <row r="75" spans="1:4" x14ac:dyDescent="0.2">
      <c r="D75" t="str">
        <f>"&lt;/tbody&gt;&lt;/table&gt;&lt;/div&gt;"</f>
        <v>&lt;/tbody&gt;&lt;/table&gt;&lt;/div&gt;</v>
      </c>
    </row>
    <row r="77" spans="1:4" x14ac:dyDescent="0.2">
      <c r="A77" t="s">
        <v>110</v>
      </c>
      <c r="D77" t="str">
        <f>"&lt;div class='v-space'&gt;&lt;/div&gt;&lt;div id='" &amp; SUBSTITUTE(LOWER(A77), " ", "_") &amp;"'&gt;&lt;h2&gt;" &amp; A77 &amp; "&lt;/h2&gt;"</f>
        <v>&lt;div class='v-space'&gt;&lt;/div&gt;&lt;div id='logical_functions'&gt;&lt;h2&gt;Logical Functions&lt;/h2&gt;</v>
      </c>
    </row>
    <row r="78" spans="1:4" x14ac:dyDescent="0.2">
      <c r="A78" t="s">
        <v>65</v>
      </c>
      <c r="B78" t="s">
        <v>20</v>
      </c>
      <c r="D78" t="str">
        <f>"&lt;table&gt;&lt;thead&gt;&lt;th class='table-column-name'&gt;" &amp; A78 &amp; "&lt;/th&gt;&lt;th&gt;" &amp; B78 &amp; "&lt;/th&gt;&lt;/thead&gt;&lt;tbody&gt;"</f>
        <v>&lt;table&gt;&lt;thead&gt;&lt;th class='table-column-name'&gt;Function&lt;/th&gt;&lt;th&gt;Description&lt;/th&gt;&lt;/thead&gt;&lt;tbody&gt;</v>
      </c>
    </row>
    <row r="79" spans="1:4" x14ac:dyDescent="0.2">
      <c r="A79" t="s">
        <v>218</v>
      </c>
      <c r="B79" t="s">
        <v>421</v>
      </c>
      <c r="D79" t="str">
        <f t="shared" ref="D79:D85" si="6">"&lt;tr&gt;&lt;td&gt;&lt;a href='transformation_calculate_field_values.html#" &amp; LOWER(A79) &amp; "'&gt;" &amp;A79 &amp; "&lt;/A&gt;&lt;/td&gt;&lt;td&gt;" &amp; B79 &amp; "&lt;/td&gt;&lt;/tr&gt;"</f>
        <v>&lt;tr&gt;&lt;td&gt;&lt;a href='transformation_calculate_field_values.html#and'&gt;AND&lt;/A&gt;&lt;/td&gt;&lt;td&gt;Returns a TRUE response if all values are true; returns a FALSE response if one or more values are false.&lt;/td&gt;&lt;/tr&gt;</v>
      </c>
    </row>
    <row r="80" spans="1:4" ht="34" x14ac:dyDescent="0.2">
      <c r="A80" t="s">
        <v>611</v>
      </c>
      <c r="B80" s="10" t="s">
        <v>111</v>
      </c>
      <c r="D80" t="str">
        <f t="shared" si="6"/>
        <v>&lt;tr&gt;&lt;td&gt;&lt;a href='transformation_calculate_field_values.html#blank_value'&gt;BLANK_VALUE&lt;/A&gt;&lt;/td&gt;&lt;td&gt;Determines if an expression has a value and returns a substitute expression if it doesn’t. If the expression has a value, returns the value of the expression.&lt;/td&gt;&lt;/tr&gt;</v>
      </c>
    </row>
    <row r="81" spans="1:4" ht="17" x14ac:dyDescent="0.2">
      <c r="A81" t="s">
        <v>112</v>
      </c>
      <c r="B81" s="10" t="s">
        <v>113</v>
      </c>
      <c r="D81" t="str">
        <f t="shared" si="6"/>
        <v>&lt;tr&gt;&lt;td&gt;&lt;a href='transformation_calculate_field_values.html#if'&gt;IF&lt;/A&gt;&lt;/td&gt;&lt;td&gt;Determines if expressions are true or false. Returns a given value if true and another value if false.&lt;/td&gt;&lt;/tr&gt;</v>
      </c>
    </row>
    <row r="82" spans="1:4" ht="17" x14ac:dyDescent="0.2">
      <c r="A82" t="s">
        <v>621</v>
      </c>
      <c r="B82" s="10" t="s">
        <v>114</v>
      </c>
      <c r="D82" t="str">
        <f t="shared" si="6"/>
        <v>&lt;tr&gt;&lt;td&gt;&lt;a href='transformation_calculate_field_values.html#is_blank'&gt;IS_BLANK&lt;/A&gt;&lt;/td&gt;&lt;td&gt;Determines if an expression has a value and returns TRUE if it does not. If it contains a value, this function returns FALSE.&lt;/td&gt;&lt;/tr&gt;</v>
      </c>
    </row>
    <row r="83" spans="1:4" ht="17" x14ac:dyDescent="0.2">
      <c r="A83" t="s">
        <v>619</v>
      </c>
      <c r="B83" s="10" t="s">
        <v>115</v>
      </c>
      <c r="D83" t="str">
        <f t="shared" si="6"/>
        <v>&lt;tr&gt;&lt;td&gt;&lt;a href='transformation_calculate_field_values.html#is_number'&gt;IS_NUMBER&lt;/A&gt;&lt;/td&gt;&lt;td&gt;Determines if a text value is a number and returns TRUE if it is. Otherwise, it returns FALSE.&lt;/td&gt;&lt;/tr&gt;</v>
      </c>
    </row>
    <row r="84" spans="1:4" ht="17" x14ac:dyDescent="0.2">
      <c r="A84" t="s">
        <v>116</v>
      </c>
      <c r="B84" s="10" t="s">
        <v>117</v>
      </c>
      <c r="D84" t="str">
        <f t="shared" si="6"/>
        <v>&lt;tr&gt;&lt;td&gt;&lt;a href='transformation_calculate_field_values.html#not'&gt;NOT&lt;/A&gt;&lt;/td&gt;&lt;td&gt;Returns FALSE for TRUE and TRUE for FALSE.&lt;/td&gt;&lt;/tr&gt;</v>
      </c>
    </row>
    <row r="85" spans="1:4" ht="17" x14ac:dyDescent="0.2">
      <c r="A85" t="s">
        <v>196</v>
      </c>
      <c r="B85" s="10" t="s">
        <v>422</v>
      </c>
      <c r="D85" t="str">
        <f t="shared" si="6"/>
        <v>&lt;tr&gt;&lt;td&gt;&lt;a href='transformation_calculate_field_values.html#or'&gt;OR&lt;/A&gt;&lt;/td&gt;&lt;td&gt;Determines if expressions are true or false. Returns TRUE if any expression is true. Returns FALSE if all expressions are false.&lt;/td&gt;&lt;/tr&gt;</v>
      </c>
    </row>
    <row r="86" spans="1:4" x14ac:dyDescent="0.2">
      <c r="D86" t="str">
        <f>"&lt;/tbody&gt;&lt;/table&gt;&lt;/div&gt;"</f>
        <v>&lt;/tbody&gt;&lt;/table&gt;&lt;/div&gt;</v>
      </c>
    </row>
    <row r="89" spans="1:4" x14ac:dyDescent="0.2">
      <c r="A89" t="s">
        <v>137</v>
      </c>
      <c r="D89" t="str">
        <f>"&lt;div class='v-space'&gt;&lt;/div&gt;&lt;div id='" &amp; SUBSTITUTE(LOWER(A89), " ", "_") &amp;"'&gt;&lt;h2&gt;" &amp; A89 &amp; "&lt;/h2&gt;"</f>
        <v>&lt;div class='v-space'&gt;&lt;/div&gt;&lt;div id='math_functions'&gt;&lt;h2&gt;Math Functions&lt;/h2&gt;</v>
      </c>
    </row>
    <row r="90" spans="1:4" x14ac:dyDescent="0.2">
      <c r="A90" t="s">
        <v>65</v>
      </c>
      <c r="B90" t="s">
        <v>20</v>
      </c>
      <c r="D90" t="str">
        <f>"&lt;table&gt;&lt;thead&gt;&lt;th class='table-column-name'&gt;" &amp; A90 &amp; "&lt;/th&gt;&lt;th&gt;" &amp; B90 &amp; "&lt;/th&gt;&lt;/thead&gt;&lt;tbody&gt;"</f>
        <v>&lt;table&gt;&lt;thead&gt;&lt;th class='table-column-name'&gt;Function&lt;/th&gt;&lt;th&gt;Description&lt;/th&gt;&lt;/thead&gt;&lt;tbody&gt;</v>
      </c>
    </row>
    <row r="91" spans="1:4" ht="17" x14ac:dyDescent="0.2">
      <c r="A91" s="10" t="s">
        <v>412</v>
      </c>
      <c r="B91" s="10" t="s">
        <v>413</v>
      </c>
      <c r="D91" t="str">
        <f>"&lt;tr&gt;&lt;td&gt;&lt;a href='transformation_calculate_field_values.html#" &amp; LOWER(A91) &amp; "'&gt;" &amp;A91 &amp; "&lt;/A&gt;&lt;/td&gt;&lt;td&gt;" &amp; B91 &amp; "&lt;/td&gt;&lt;/tr&gt;"</f>
        <v>&lt;tr&gt;&lt;td&gt;&lt;a href='transformation_calculate_field_values.html#max'&gt;MAX&lt;/A&gt;&lt;/td&gt;&lt;td&gt;Returns the highest number from a list of numbers.&lt;/td&gt;&lt;/tr&gt;</v>
      </c>
    </row>
    <row r="92" spans="1:4" x14ac:dyDescent="0.2">
      <c r="A92" t="s">
        <v>415</v>
      </c>
      <c r="B92" t="s">
        <v>416</v>
      </c>
      <c r="D92" t="str">
        <f>"&lt;tr&gt;&lt;td&gt;&lt;a href='transformation_calculate_field_values.html#" &amp; LOWER(A92) &amp; "'&gt;" &amp;A92 &amp; "&lt;/A&gt;&lt;/td&gt;&lt;td&gt;" &amp; B92 &amp; "&lt;/td&gt;&lt;/tr&gt;"</f>
        <v>&lt;tr&gt;&lt;td&gt;&lt;a href='transformation_calculate_field_values.html#min'&gt;MIN&lt;/A&gt;&lt;/td&gt;&lt;td&gt;Returns the lowest number from a list of numbers.&lt;/td&gt;&lt;/tr&gt;</v>
      </c>
    </row>
    <row r="93" spans="1:4" x14ac:dyDescent="0.2">
      <c r="A93" t="s">
        <v>144</v>
      </c>
      <c r="B93" t="s">
        <v>202</v>
      </c>
      <c r="D93" t="str">
        <f>"&lt;tr&gt;&lt;td&gt;&lt;a href='transformation_calculate_field_values.html#" &amp; LOWER(A93) &amp; "'&gt;" &amp;A93 &amp; "&lt;/A&gt;&lt;/td&gt;&lt;td&gt;" &amp; B93 &amp; "&lt;/td&gt;&lt;/tr&gt;"</f>
        <v>&lt;tr&gt;&lt;td&gt;&lt;a href='transformation_calculate_field_values.html#round'&gt;ROUND&lt;/A&gt;&lt;/td&gt;&lt;td&gt;Returns the nearest number to a number you specify, constraining the new number by a specified number of digits.&lt;/td&gt;&lt;/tr&gt;</v>
      </c>
    </row>
    <row r="94" spans="1:4" x14ac:dyDescent="0.2">
      <c r="D94" t="str">
        <f>"&lt;/tbody&gt;&lt;/table&gt;&lt;/div&gt;"</f>
        <v>&lt;/tbody&gt;&lt;/table&gt;&lt;/div&gt;</v>
      </c>
    </row>
    <row r="97" spans="1:4" x14ac:dyDescent="0.2">
      <c r="A97" t="s">
        <v>13</v>
      </c>
      <c r="D97" t="str">
        <f>"&lt;div class='v-space'&gt;&lt;/div&gt;&lt;div id='" &amp; SUBSTITUTE(LOWER(A97), " ", "_") &amp;"'&gt;&lt;h2&gt;" &amp; A97 &amp; "&lt;/h2&gt;"</f>
        <v>&lt;div class='v-space'&gt;&lt;/div&gt;&lt;div id='text_functions'&gt;&lt;h2&gt;Text Functions&lt;/h2&gt;</v>
      </c>
    </row>
    <row r="98" spans="1:4" x14ac:dyDescent="0.2">
      <c r="A98" t="s">
        <v>65</v>
      </c>
      <c r="B98" t="s">
        <v>20</v>
      </c>
      <c r="D98" t="str">
        <f>"&lt;table&gt;&lt;thead&gt;&lt;th class='table-column-name'&gt;" &amp; A98 &amp; "&lt;/th&gt;&lt;th&gt;" &amp; B98 &amp; "&lt;/th&gt;&lt;/thead&gt;&lt;tbody&gt;"</f>
        <v>&lt;table&gt;&lt;thead&gt;&lt;th class='table-column-name'&gt;Function&lt;/th&gt;&lt;th&gt;Description&lt;/th&gt;&lt;/thead&gt;&lt;tbody&gt;</v>
      </c>
    </row>
    <row r="99" spans="1:4" ht="17" x14ac:dyDescent="0.2">
      <c r="A99" s="10" t="s">
        <v>119</v>
      </c>
      <c r="B99" s="10" t="s">
        <v>120</v>
      </c>
      <c r="D99" t="str">
        <f t="shared" ref="D99:D122" si="7">"&lt;tr&gt;&lt;td&gt;&lt;a href='transformation_calculate_field_values.html#" &amp; LOWER(A99) &amp; "'&gt;" &amp;A99 &amp; "&lt;/A&gt;&lt;/td&gt;&lt;td&gt;" &amp; B99 &amp; "&lt;/td&gt;&lt;/tr&gt;"</f>
        <v>&lt;tr&gt;&lt;td&gt;&lt;a href='transformation_calculate_field_values.html#contains'&gt;CONTAINS&lt;/A&gt;&lt;/td&gt;&lt;td&gt;Compares two arguments of text and returns TRUE if the first argument contains the second argument. If not, returns FALSE.&lt;/td&gt;&lt;/tr&gt;</v>
      </c>
    </row>
    <row r="100" spans="1:4" ht="17" x14ac:dyDescent="0.2">
      <c r="A100" s="10" t="s">
        <v>632</v>
      </c>
      <c r="B100" s="10" t="s">
        <v>692</v>
      </c>
      <c r="D100" t="str">
        <f t="shared" si="7"/>
        <v>&lt;tr&gt;&lt;td&gt;&lt;a href='transformation_calculate_field_values.html#index_of'&gt;INDEX_OF&lt;/A&gt;&lt;/td&gt;&lt;td&gt;Returns the zero-based index of the first occurrence of the specified substring from the point of the given index.&lt;/td&gt;&lt;/tr&gt;</v>
      </c>
    </row>
    <row r="101" spans="1:4" ht="17" x14ac:dyDescent="0.2">
      <c r="A101" s="10" t="s">
        <v>633</v>
      </c>
      <c r="B101" s="10" t="s">
        <v>693</v>
      </c>
      <c r="D101" t="str">
        <f t="shared" si="7"/>
        <v>&lt;tr&gt;&lt;td&gt;&lt;a href='transformation_calculate_field_values.html#index_of_ignore_case'&gt;INDEX_OF_IGNORE_CASE&lt;/A&gt;&lt;/td&gt;&lt;td&gt;Returns the zero-based index of the first occurrence of the specified substring without regard to case. &lt;/td&gt;&lt;/tr&gt;</v>
      </c>
    </row>
    <row r="102" spans="1:4" ht="34" x14ac:dyDescent="0.2">
      <c r="A102" s="10" t="s">
        <v>627</v>
      </c>
      <c r="B102" s="10" t="s">
        <v>690</v>
      </c>
      <c r="D102" t="str">
        <f t="shared" si="7"/>
        <v>&lt;tr&gt;&lt;td&gt;&lt;a href='transformation_calculate_field_values.html#last_index_of'&gt;LAST_INDEX_OF&lt;/A&gt;&lt;/td&gt;&lt;td&gt;Returns the index of the last occurrence of the specified substring, starting from the character at index 0 and ending at the specified index.&lt;/td&gt;&lt;/tr&gt;</v>
      </c>
    </row>
    <row r="103" spans="1:4" ht="34" x14ac:dyDescent="0.2">
      <c r="A103" s="10" t="s">
        <v>628</v>
      </c>
      <c r="B103" s="10" t="s">
        <v>691</v>
      </c>
      <c r="D103" t="str">
        <f t="shared" si="7"/>
        <v>&lt;tr&gt;&lt;td&gt;&lt;a href='transformation_calculate_field_values.html#last_index_of_ignore_case'&gt;LAST_INDEX_OF_IGNORE_CASE&lt;/A&gt;&lt;/td&gt;&lt;td&gt;Returns the index of the last occurrence of the specified substring regardless of case, starting from the character at index 0 and ending at the specified index.&lt;/td&gt;&lt;/tr&gt;</v>
      </c>
    </row>
    <row r="104" spans="1:4" ht="17" x14ac:dyDescent="0.2">
      <c r="A104" s="10" t="s">
        <v>121</v>
      </c>
      <c r="B104" s="10" t="s">
        <v>122</v>
      </c>
      <c r="D104" t="str">
        <f t="shared" si="7"/>
        <v>&lt;tr&gt;&lt;td&gt;&lt;a href='transformation_calculate_field_values.html#left'&gt;LEFT&lt;/A&gt;&lt;/td&gt;&lt;td&gt;Returns the specified number of characters from the beginning of a text string.&lt;/td&gt;&lt;/tr&gt;</v>
      </c>
    </row>
    <row r="105" spans="1:4" ht="17" x14ac:dyDescent="0.2">
      <c r="A105" s="10" t="s">
        <v>123</v>
      </c>
      <c r="B105" s="10" t="s">
        <v>124</v>
      </c>
      <c r="D105" t="str">
        <f t="shared" si="7"/>
        <v>&lt;tr&gt;&lt;td&gt;&lt;a href='transformation_calculate_field_values.html#len'&gt;LEN&lt;/A&gt;&lt;/td&gt;&lt;td&gt;Returns the number of characters in a specified text string.&lt;/td&gt;&lt;/tr&gt;</v>
      </c>
    </row>
    <row r="106" spans="1:4" ht="17" x14ac:dyDescent="0.2">
      <c r="A106" s="10" t="s">
        <v>646</v>
      </c>
      <c r="B106" s="10" t="s">
        <v>118</v>
      </c>
      <c r="D106" t="str">
        <f t="shared" si="7"/>
        <v>&lt;tr&gt;&lt;td&gt;&lt;a href='transformation_calculate_field_values.html#starts_with'&gt;STARTS_WITH&lt;/A&gt;&lt;/td&gt;&lt;td&gt;Determines if text begins with specific characters and returns TRUE if it does. Returns FALSE if it doesn't.&lt;/td&gt;&lt;/tr&gt;</v>
      </c>
    </row>
    <row r="107" spans="1:4" ht="17" x14ac:dyDescent="0.2">
      <c r="A107" s="10" t="s">
        <v>657</v>
      </c>
      <c r="B107" s="10" t="s">
        <v>684</v>
      </c>
      <c r="D107" t="str">
        <f t="shared" si="7"/>
        <v>&lt;tr&gt;&lt;td&gt;&lt;a href='transformation_calculate_field_values.html#substring'&gt;SUBSTRING&lt;/A&gt;&lt;/td&gt;&lt;td&gt;Returns a new String that begins with the character at the specified zero-based startIndex and extends to the character at endIndex - 1.&lt;/td&gt;&lt;/tr&gt;</v>
      </c>
    </row>
    <row r="108" spans="1:4" ht="17" x14ac:dyDescent="0.2">
      <c r="A108" s="10" t="s">
        <v>658</v>
      </c>
      <c r="B108" s="10" t="s">
        <v>685</v>
      </c>
      <c r="D108" t="str">
        <f t="shared" si="7"/>
        <v>&lt;tr&gt;&lt;td&gt;&lt;a href='transformation_calculate_field_values.html#substring_after'&gt;SUBSTRING_AFTER&lt;/A&gt;&lt;/td&gt;&lt;td&gt;Returns the substring that occurs after the first occurrence of the specified separator.&lt;/td&gt;&lt;/tr&gt;</v>
      </c>
    </row>
    <row r="109" spans="1:4" ht="17" x14ac:dyDescent="0.2">
      <c r="A109" s="10" t="s">
        <v>659</v>
      </c>
      <c r="B109" s="10" t="s">
        <v>686</v>
      </c>
      <c r="D109" t="str">
        <f t="shared" si="7"/>
        <v>&lt;tr&gt;&lt;td&gt;&lt;a href='transformation_calculate_field_values.html#substring_after_last'&gt;SUBSTRING_AFTER_LAST&lt;/A&gt;&lt;/td&gt;&lt;td&gt;Returns the substring that occurs after the last occurrence of the specified separator.&lt;/td&gt;&lt;/tr&gt;</v>
      </c>
    </row>
    <row r="110" spans="1:4" ht="17" x14ac:dyDescent="0.2">
      <c r="A110" s="10" t="s">
        <v>660</v>
      </c>
      <c r="B110" s="10" t="s">
        <v>687</v>
      </c>
      <c r="D110" t="str">
        <f t="shared" si="7"/>
        <v>&lt;tr&gt;&lt;td&gt;&lt;a href='transformation_calculate_field_values.html#substring_before'&gt;SUBSTRING_BEFORE&lt;/A&gt;&lt;/td&gt;&lt;td&gt;Returns the substring that occurs before the first occurrence of the specified separator.&lt;/td&gt;&lt;/tr&gt;</v>
      </c>
    </row>
    <row r="111" spans="1:4" ht="17" x14ac:dyDescent="0.2">
      <c r="A111" s="10" t="s">
        <v>661</v>
      </c>
      <c r="B111" s="10" t="s">
        <v>688</v>
      </c>
      <c r="D111" t="str">
        <f t="shared" si="7"/>
        <v>&lt;tr&gt;&lt;td&gt;&lt;a href='transformation_calculate_field_values.html#substring_before_last'&gt;SUBSTRING_BEFORE_LAST&lt;/A&gt;&lt;/td&gt;&lt;td&gt;Returns the substring that occurs before the last occurrence of the specified separator.&lt;/td&gt;&lt;/tr&gt;</v>
      </c>
    </row>
    <row r="112" spans="1:4" ht="17" x14ac:dyDescent="0.2">
      <c r="A112" s="10" t="s">
        <v>662</v>
      </c>
      <c r="B112" s="10" t="s">
        <v>689</v>
      </c>
      <c r="D112" t="str">
        <f t="shared" si="7"/>
        <v>&lt;tr&gt;&lt;td&gt;&lt;a href='transformation_calculate_field_values.html#substring_between'&gt;SUBSTRING_BETWEEN&lt;/A&gt;&lt;/td&gt;&lt;td&gt;Returns the substring that occurs between the two specified Strings.&lt;/td&gt;&lt;/tr&gt;</v>
      </c>
    </row>
    <row r="113" spans="1:4" ht="17" x14ac:dyDescent="0.2">
      <c r="A113" s="10" t="s">
        <v>645</v>
      </c>
      <c r="B113" s="10" t="s">
        <v>127</v>
      </c>
      <c r="D113" t="str">
        <f t="shared" si="7"/>
        <v>&lt;tr&gt;&lt;td&gt;&lt;a href='transformation_calculate_field_values.html#replace'&gt;REPLACE&lt;/A&gt;&lt;/td&gt;&lt;td&gt;Substitutes new text for old text in a text string.&lt;/td&gt;&lt;/tr&gt;</v>
      </c>
    </row>
    <row r="114" spans="1:4" ht="17" x14ac:dyDescent="0.2">
      <c r="A114" s="10" t="s">
        <v>125</v>
      </c>
      <c r="B114" s="10" t="s">
        <v>126</v>
      </c>
      <c r="D114" t="str">
        <f t="shared" si="7"/>
        <v>&lt;tr&gt;&lt;td&gt;&lt;a href='transformation_calculate_field_values.html#right'&gt;RIGHT&lt;/A&gt;&lt;/td&gt;&lt;td&gt;Returns the specified number of characters from the end of a text string.&lt;/td&gt;&lt;/tr&gt;</v>
      </c>
    </row>
    <row r="115" spans="1:4" ht="17" x14ac:dyDescent="0.2">
      <c r="A115" s="10" t="s">
        <v>598</v>
      </c>
      <c r="B115" s="10" t="s">
        <v>681</v>
      </c>
      <c r="D115" t="str">
        <f t="shared" si="7"/>
        <v>&lt;tr&gt;&lt;td&gt;&lt;a href='transformation_calculate_field_values.html#to_boolean'&gt;TO_BOOLEAN&lt;/A&gt;&lt;/td&gt;&lt;td&gt;Converts a string to a boolean.&lt;/td&gt;&lt;/tr&gt;</v>
      </c>
    </row>
    <row r="116" spans="1:4" ht="17" x14ac:dyDescent="0.2">
      <c r="A116" s="10" t="s">
        <v>597</v>
      </c>
      <c r="B116" s="10" t="s">
        <v>682</v>
      </c>
      <c r="D116" t="str">
        <f t="shared" si="7"/>
        <v>&lt;tr&gt;&lt;td&gt;&lt;a href='transformation_calculate_field_values.html#to_blob'&gt;TO_BLOB&lt;/A&gt;&lt;/td&gt;&lt;td&gt;Converts a text string to a blob.&lt;/td&gt;&lt;/tr&gt;</v>
      </c>
    </row>
    <row r="117" spans="1:4" ht="17" x14ac:dyDescent="0.2">
      <c r="A117" s="10" t="s">
        <v>676</v>
      </c>
      <c r="B117" s="10" t="s">
        <v>680</v>
      </c>
      <c r="D117" t="str">
        <f t="shared" si="7"/>
        <v>&lt;tr&gt;&lt;td&gt;&lt;a href='transformation_calculate_field_values.html#to_decimal'&gt;TO_DECIMAL&lt;/A&gt;&lt;/td&gt;&lt;td&gt;Converts a text string to a decimal.&lt;/td&gt;&lt;/tr&gt;</v>
      </c>
    </row>
    <row r="118" spans="1:4" ht="17" x14ac:dyDescent="0.2">
      <c r="A118" s="10" t="s">
        <v>614</v>
      </c>
      <c r="B118" s="10" t="s">
        <v>683</v>
      </c>
      <c r="D118" t="str">
        <f t="shared" si="7"/>
        <v>&lt;tr&gt;&lt;td&gt;&lt;a href='transformation_calculate_field_values.html#to_integer'&gt;TO_INTEGER&lt;/A&gt;&lt;/td&gt;&lt;td&gt;Converts a string/decimal/double/float/integer value to an integer.&lt;/td&gt;&lt;/tr&gt;</v>
      </c>
    </row>
    <row r="119" spans="1:4" ht="17" x14ac:dyDescent="0.2">
      <c r="A119" s="10" t="s">
        <v>629</v>
      </c>
      <c r="B119" s="10" t="s">
        <v>131</v>
      </c>
      <c r="D119" t="str">
        <f t="shared" si="7"/>
        <v>&lt;tr&gt;&lt;td&gt;&lt;a href='transformation_calculate_field_values.html#to_lower_case'&gt;TO_LOWER_CASE&lt;/A&gt;&lt;/td&gt;&lt;td&gt;Converts all letters in the specified text string to uppercase. Any characters that are not letters are unaffected by this function. &lt;/td&gt;&lt;/tr&gt;</v>
      </c>
    </row>
    <row r="120" spans="1:4" ht="34" x14ac:dyDescent="0.2">
      <c r="A120" s="10" t="s">
        <v>594</v>
      </c>
      <c r="B120" s="10" t="s">
        <v>128</v>
      </c>
      <c r="D120" t="str">
        <f t="shared" si="7"/>
        <v>&lt;tr&gt;&lt;td&gt;&lt;a href='transformation_calculate_field_values.html#to_string'&gt;TO_STRING&lt;/A&gt;&lt;/td&gt;&lt;td&gt;Converts a percent, number, date, date/time, or currency type field into text anywhere formulas are used, equals to String.valueOf in APEX. &lt;/td&gt;&lt;/tr&gt;</v>
      </c>
    </row>
    <row r="121" spans="1:4" ht="17" x14ac:dyDescent="0.2">
      <c r="A121" s="10" t="s">
        <v>631</v>
      </c>
      <c r="B121" s="10" t="s">
        <v>131</v>
      </c>
      <c r="D121" t="str">
        <f t="shared" si="7"/>
        <v>&lt;tr&gt;&lt;td&gt;&lt;a href='transformation_calculate_field_values.html#to_upper_case'&gt;TO_UPPER_CASE&lt;/A&gt;&lt;/td&gt;&lt;td&gt;Converts all letters in the specified text string to uppercase. Any characters that are not letters are unaffected by this function. &lt;/td&gt;&lt;/tr&gt;</v>
      </c>
    </row>
    <row r="122" spans="1:4" ht="17" x14ac:dyDescent="0.2">
      <c r="A122" s="10" t="s">
        <v>129</v>
      </c>
      <c r="B122" s="10" t="s">
        <v>130</v>
      </c>
      <c r="D122" t="str">
        <f t="shared" si="7"/>
        <v>&lt;tr&gt;&lt;td&gt;&lt;a href='transformation_calculate_field_values.html#trim'&gt;TRIM&lt;/A&gt;&lt;/td&gt;&lt;td&gt;Removes the spaces and tabs from the beginning and end of a text string.&lt;/td&gt;&lt;/tr&gt;</v>
      </c>
    </row>
    <row r="123" spans="1:4" x14ac:dyDescent="0.2">
      <c r="D123" t="str">
        <f>"&lt;/tbody&gt;&lt;/table&gt;&lt;/div&gt;"</f>
        <v>&lt;/tbody&gt;&lt;/table&gt;&lt;/div&gt;</v>
      </c>
    </row>
    <row r="125" spans="1:4" x14ac:dyDescent="0.2">
      <c r="A125" t="s">
        <v>535</v>
      </c>
      <c r="D125" t="str">
        <f>"&lt;div class='v-space'&gt;&lt;/div&gt;&lt;div id='" &amp; SUBSTITUTE(LOWER(A125), " ", "_") &amp;"'&gt;&lt;h2&gt;" &amp; A125 &amp; "&lt;/h2&gt;"</f>
        <v>&lt;div class='v-space'&gt;&lt;/div&gt;&lt;div id='aggregate_functions'&gt;&lt;h2&gt;Aggregate Functions&lt;/h2&gt;</v>
      </c>
    </row>
    <row r="126" spans="1:4" x14ac:dyDescent="0.2">
      <c r="A126" t="s">
        <v>65</v>
      </c>
      <c r="B126" t="s">
        <v>20</v>
      </c>
      <c r="D126" t="str">
        <f>"&lt;table&gt;&lt;thead&gt;&lt;th class='table-column-name'&gt;" &amp; A126 &amp; "&lt;/th&gt;&lt;th&gt;" &amp; B126 &amp; "&lt;/th&gt;&lt;/thead&gt;&lt;tbody&gt;"</f>
        <v>&lt;table&gt;&lt;thead&gt;&lt;th class='table-column-name'&gt;Function&lt;/th&gt;&lt;th&gt;Description&lt;/th&gt;&lt;/thead&gt;&lt;tbody&gt;</v>
      </c>
    </row>
    <row r="127" spans="1:4" ht="17" x14ac:dyDescent="0.2">
      <c r="A127" t="s">
        <v>529</v>
      </c>
      <c r="B127" s="10" t="s">
        <v>544</v>
      </c>
      <c r="D127" t="str">
        <f t="shared" ref="D127:D132" si="8">"&lt;tr&gt;&lt;td&gt;&lt;a href='transformation_calculate_field_values.html#" &amp; LOWER(A127) &amp; "'&gt;" &amp;A127 &amp; "&lt;/A&gt;&lt;/td&gt;&lt;td&gt;" &amp; B127 &amp; "&lt;/td&gt;&lt;/tr&gt;"</f>
        <v>&lt;tr&gt;&lt;td&gt;&lt;a href='transformation_calculate_field_values.html#agg_avg'&gt;AGG_AVG&lt;/A&gt;&lt;/td&gt;&lt;td&gt;Returns the average value of a numeric field matching the query criteria(optional) on the aggregate object.&lt;/td&gt;&lt;/tr&gt;</v>
      </c>
    </row>
    <row r="128" spans="1:4" x14ac:dyDescent="0.2">
      <c r="A128" t="s">
        <v>530</v>
      </c>
      <c r="B128" t="s">
        <v>545</v>
      </c>
      <c r="D128" t="str">
        <f t="shared" si="8"/>
        <v>&lt;tr&gt;&lt;td&gt;&lt;a href='transformation_calculate_field_values.html#agg_count'&gt;AGG_COUNT&lt;/A&gt;&lt;/td&gt;&lt;td&gt;Returns the number of rows matching the query criteria(optional) on the aggregate object.&lt;/td&gt;&lt;/tr&gt;</v>
      </c>
    </row>
    <row r="129" spans="1:4" x14ac:dyDescent="0.2">
      <c r="A129" t="s">
        <v>531</v>
      </c>
      <c r="B129" t="s">
        <v>546</v>
      </c>
      <c r="D129" t="str">
        <f t="shared" si="8"/>
        <v>&lt;tr&gt;&lt;td&gt;&lt;a href='transformation_calculate_field_values.html#agg_count_distinct'&gt;AGG_COUNT_DISTINCT&lt;/A&gt;&lt;/td&gt;&lt;td&gt;Returns the number of distinct non-null field values matching the query criteria(optional) on the aggregate object.&lt;/td&gt;&lt;/tr&gt;</v>
      </c>
    </row>
    <row r="130" spans="1:4" x14ac:dyDescent="0.2">
      <c r="A130" t="s">
        <v>532</v>
      </c>
      <c r="B130" t="s">
        <v>547</v>
      </c>
      <c r="D130" t="str">
        <f t="shared" si="8"/>
        <v>&lt;tr&gt;&lt;td&gt;&lt;a href='transformation_calculate_field_values.html#agg_max'&gt;AGG_MAX&lt;/A&gt;&lt;/td&gt;&lt;td&gt;Returns the maximum value of a field matching the query criteria(optional) on the aggregate object.&lt;/td&gt;&lt;/tr&gt;</v>
      </c>
    </row>
    <row r="131" spans="1:4" x14ac:dyDescent="0.2">
      <c r="A131" t="s">
        <v>533</v>
      </c>
      <c r="B131" t="s">
        <v>548</v>
      </c>
      <c r="D131" t="str">
        <f t="shared" si="8"/>
        <v>&lt;tr&gt;&lt;td&gt;&lt;a href='transformation_calculate_field_values.html#agg_min'&gt;AGG_MIN&lt;/A&gt;&lt;/td&gt;&lt;td&gt;Returns the minimum value of a field matching the query criteria(optional) on the aggregate object.&lt;/td&gt;&lt;/tr&gt;</v>
      </c>
    </row>
    <row r="132" spans="1:4" x14ac:dyDescent="0.2">
      <c r="A132" t="s">
        <v>534</v>
      </c>
      <c r="B132" t="s">
        <v>549</v>
      </c>
      <c r="D132" t="str">
        <f t="shared" si="8"/>
        <v>&lt;tr&gt;&lt;td&gt;&lt;a href='transformation_calculate_field_values.html#agg_sum'&gt;AGG_SUM&lt;/A&gt;&lt;/td&gt;&lt;td&gt;Returns the total sum of a numeric field matching the query criteria(optional) on the aggregate object.&lt;/td&gt;&lt;/tr&gt;</v>
      </c>
    </row>
    <row r="133" spans="1:4" x14ac:dyDescent="0.2">
      <c r="D133" t="str">
        <f>"&lt;/tbody&gt;&lt;/table&gt;&lt;/div&gt;"</f>
        <v>&lt;/tbody&gt;&lt;/table&gt;&lt;/div&gt;</v>
      </c>
    </row>
    <row r="136" spans="1:4" x14ac:dyDescent="0.2">
      <c r="A136" t="s">
        <v>14</v>
      </c>
      <c r="D136" t="str">
        <f>"&lt;div class='v-space'&gt;&lt;/div&gt;&lt;div id='" &amp; SUBSTITUTE(LOWER(A136), " ", "_") &amp;"'&gt;&lt;h2&gt;" &amp; A136 &amp; "&lt;/h2&gt;"</f>
        <v>&lt;div class='v-space'&gt;&lt;/div&gt;&lt;div id='advanced_functions'&gt;&lt;h2&gt;Advanced Functions&lt;/h2&gt;</v>
      </c>
    </row>
    <row r="137" spans="1:4" x14ac:dyDescent="0.2">
      <c r="A137" t="s">
        <v>65</v>
      </c>
      <c r="B137" t="s">
        <v>20</v>
      </c>
      <c r="D137" t="str">
        <f>"&lt;table&gt;&lt;thead&gt;&lt;th class='table-column-name'&gt;" &amp; A137 &amp; "&lt;/th&gt;&lt;th&gt;" &amp; B137 &amp; "&lt;/th&gt;&lt;/thead&gt;&lt;tbody&gt;"</f>
        <v>&lt;table&gt;&lt;thead&gt;&lt;th class='table-column-name'&gt;Function&lt;/th&gt;&lt;th&gt;Description&lt;/th&gt;&lt;/thead&gt;&lt;tbody&gt;</v>
      </c>
    </row>
    <row r="138" spans="1:4" ht="34" x14ac:dyDescent="0.2">
      <c r="A138" t="s">
        <v>624</v>
      </c>
      <c r="B138" s="10" t="s">
        <v>694</v>
      </c>
    </row>
    <row r="139" spans="1:4" x14ac:dyDescent="0.2">
      <c r="A139" t="s">
        <v>132</v>
      </c>
      <c r="B139" t="s">
        <v>133</v>
      </c>
      <c r="D139" t="str">
        <f>"&lt;tr&gt;&lt;td&gt;&lt;a href='transformation_calculate_field_values.html#" &amp; LOWER(A139) &amp; "'&gt;" &amp;A139 &amp; "&lt;/A&gt;&lt;/td&gt;&lt;td&gt;" &amp; B139 &amp; "&lt;/td&gt;&lt;/tr&gt;"</f>
        <v>&lt;tr&gt;&lt;td&gt;&lt;a href='transformation_calculate_field_values.html#scramble'&gt;SCRAMBLE&lt;/A&gt;&lt;/td&gt;&lt;td&gt;Returns the field value on a random record within the retrieved source data. &lt;/td&gt;&lt;/tr&gt;</v>
      </c>
    </row>
    <row r="140" spans="1:4" x14ac:dyDescent="0.2">
      <c r="A140" t="s">
        <v>409</v>
      </c>
      <c r="B140" t="s">
        <v>134</v>
      </c>
      <c r="D140" t="str">
        <f>"&lt;tr&gt;&lt;td&gt;&lt;a href='transformation_calculate_field_values.html#" &amp; LOWER(A140) &amp; "'&gt;" &amp;A140 &amp; "&lt;/A&gt;&lt;/td&gt;&lt;td&gt;" &amp; B140 &amp; "&lt;/td&gt;&lt;/tr&gt;"</f>
        <v>&lt;tr&gt;&lt;td&gt;&lt;a href='transformation_calculate_field_values.html#randomize'&gt;RANDOMIZE&lt;/A&gt;&lt;/td&gt;&lt;td&gt;Masks the input value randomly based on the data types.&lt;/td&gt;&lt;/tr&gt;</v>
      </c>
    </row>
    <row r="141" spans="1:4" x14ac:dyDescent="0.2">
      <c r="A141" t="s">
        <v>135</v>
      </c>
      <c r="B141" t="s">
        <v>136</v>
      </c>
      <c r="D141" t="str">
        <f>"&lt;tr&gt;&lt;td&gt;&lt;a href='transformation_calculate_field_values.html#" &amp; LOWER(A141) &amp; "'&gt;" &amp;A141 &amp; "&lt;/A&gt;&lt;/td&gt;&lt;td&gt;" &amp; B141 &amp; "&lt;/td&gt;&lt;/tr&gt;"</f>
        <v>&lt;tr&gt;&lt;td&gt;&lt;a href='transformation_calculate_field_values.html#vlookup'&gt;VLOOKUP&lt;/A&gt;&lt;/td&gt;&lt;td&gt;Returns a value by looking up a related value on a custom object similar to the &lt;span class='formula'&gt;VLOOKUP()&lt;/span&gt; Excel function.&lt;/td&gt;&lt;/tr&gt;</v>
      </c>
    </row>
    <row r="142" spans="1:4" x14ac:dyDescent="0.2">
      <c r="D142" t="str">
        <f>"&lt;/tbody&gt;&lt;/table&gt;&lt;/div&gt;"</f>
        <v>&lt;/tbody&gt;&lt;/table&gt;&lt;/div&gt;</v>
      </c>
    </row>
    <row r="143" spans="1:4" x14ac:dyDescent="0.2">
      <c r="D143" t="str">
        <f>"&lt;div class='v-space'&gt;&lt;/div&gt;"</f>
        <v>&lt;div class='v-space'&gt;&lt;/div&gt;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6537F-DD26-C14C-B591-1FC07772F320}">
  <dimension ref="A1:G16"/>
  <sheetViews>
    <sheetView workbookViewId="0">
      <selection activeCell="B23" sqref="B23"/>
    </sheetView>
  </sheetViews>
  <sheetFormatPr baseColWidth="10" defaultRowHeight="16" x14ac:dyDescent="0.2"/>
  <cols>
    <col min="1" max="2" width="49.33203125" customWidth="1"/>
    <col min="3" max="3" width="19.83203125" customWidth="1"/>
    <col min="4" max="4" width="60.6640625" customWidth="1"/>
    <col min="5" max="5" width="28.5" customWidth="1"/>
  </cols>
  <sheetData>
    <row r="1" spans="1:7" x14ac:dyDescent="0.2">
      <c r="A1" t="s">
        <v>0</v>
      </c>
      <c r="F1" t="str">
        <f>"&lt;h1 id='title'&gt;" &amp; A1 &amp; "&lt;/h1&gt;"</f>
        <v>&lt;h1 id='title'&gt;Connection&lt;/h1&gt;</v>
      </c>
    </row>
    <row r="2" spans="1:7" ht="85" x14ac:dyDescent="0.2">
      <c r="A2" s="10" t="s">
        <v>249</v>
      </c>
      <c r="B2" s="10"/>
      <c r="F2" t="str">
        <f>"&lt;p&gt;"&amp;A2&amp;"&lt;/p&gt;"</f>
        <v>&lt;p&gt;A Connection(pushtopics__Connection__c) defines authorization settings that can be used to connect a Salesforce instance, which can be used either as a Source where the data is retrieved from, or as a Target where the data is synced to. &lt;/p&gt;</v>
      </c>
    </row>
    <row r="5" spans="1:7" x14ac:dyDescent="0.2">
      <c r="A5" t="s">
        <v>233</v>
      </c>
      <c r="F5" t="str">
        <f>"&lt;h2&gt;" &amp; A5 &amp; "&lt;/h2&gt;"</f>
        <v>&lt;h2&gt;Fields&lt;/h2&gt;</v>
      </c>
    </row>
    <row r="7" spans="1:7" ht="17" thickBot="1" x14ac:dyDescent="0.25">
      <c r="F7" t="str">
        <f>"&lt;div class='v-space'&gt;&lt;/div&gt;&lt;div&gt;"</f>
        <v>&lt;div class='v-space'&gt;&lt;/div&gt;&lt;div&gt;</v>
      </c>
    </row>
    <row r="8" spans="1:7" ht="17" thickBot="1" x14ac:dyDescent="0.25">
      <c r="A8" s="1" t="s">
        <v>18</v>
      </c>
      <c r="B8" s="2" t="s">
        <v>237</v>
      </c>
      <c r="C8" s="2" t="s">
        <v>19</v>
      </c>
      <c r="D8" s="2" t="s">
        <v>20</v>
      </c>
      <c r="F8" t="str">
        <f>"&lt;table&gt;&lt;thead&gt;&lt;th class='table-column-name'&gt;"&amp;A8&amp;"&lt;/th&gt;&lt;th class='table-column-wide'&gt;"&amp;B8&amp;"&lt;/th&gt;&lt;th class='table-column-narrow'&gt;" &amp; C8 &amp; "&lt;/th&gt;&lt;th&gt;"&amp;D8&amp;"&lt;/th&gt;&lt;/thead&gt;&lt;tbody&gt;"</f>
        <v>&lt;table&gt;&lt;thead&gt;&lt;th class='table-column-name'&gt;Name&lt;/th&gt;&lt;th class='table-column-wide'&gt;Api Name&lt;/th&gt;&lt;th class='table-column-narrow'&gt;Required&lt;/th&gt;&lt;th&gt;Description&lt;/th&gt;&lt;/thead&gt;&lt;tbody&gt;</v>
      </c>
    </row>
    <row r="9" spans="1:7" ht="33" thickBot="1" x14ac:dyDescent="0.25">
      <c r="A9" s="3" t="s">
        <v>238</v>
      </c>
      <c r="B9" s="4" t="s">
        <v>244</v>
      </c>
      <c r="C9" s="4" t="s">
        <v>21</v>
      </c>
      <c r="D9" s="4" t="s">
        <v>251</v>
      </c>
      <c r="F9" t="str">
        <f>"&lt;tr&gt;&lt;td&gt;" &amp; A9 &amp; "&lt;/td&gt;&lt;td class='slds-truncate'&gt;" &amp; B9 &amp; "&lt;/td&gt;&lt;td&gt;" &amp; C9 &amp; "&lt;/td&gt;&lt;td&gt;" &amp; D9 &amp; "&lt;/td&gt;&lt;/tr&gt;"</f>
        <v>&lt;tr&gt;&lt;td&gt;API Name&lt;/td&gt;&lt;td class='slds-truncate'&gt;pushtopics__ApiName__c&lt;/td&gt;&lt;td&gt;Y&lt;/td&gt;&lt;td&gt;The API Name of a Connection. It is a unique and external Id field, by default hidden from the page layout  and always defaulted to the Name field value.&lt;/td&gt;&lt;/tr&gt;</v>
      </c>
      <c r="G9" t="str">
        <f>IF(LEFT(F9,1)="""",MID(F9, 1, LEN(F9) - 2),F9)</f>
        <v>&lt;tr&gt;&lt;td&gt;API Name&lt;/td&gt;&lt;td class='slds-truncate'&gt;pushtopics__ApiName__c&lt;/td&gt;&lt;td&gt;Y&lt;/td&gt;&lt;td&gt;The API Name of a Connection. It is a unique and external Id field, by default hidden from the page layout  and always defaulted to the Name field value.&lt;/td&gt;&lt;/tr&gt;</v>
      </c>
    </row>
    <row r="10" spans="1:7" ht="17" thickBot="1" x14ac:dyDescent="0.25">
      <c r="A10" s="3" t="s">
        <v>239</v>
      </c>
      <c r="B10" s="4" t="s">
        <v>18</v>
      </c>
      <c r="C10" s="4" t="s">
        <v>37</v>
      </c>
      <c r="D10" s="4" t="s">
        <v>250</v>
      </c>
      <c r="F10" t="str">
        <f t="shared" ref="F10:F15" si="0">"&lt;tr&gt;&lt;td&gt;" &amp; A10 &amp; "&lt;/td&gt;&lt;td class='slds-truncate'&gt;" &amp; B10 &amp; "&lt;/td&gt;&lt;td&gt;" &amp; C10 &amp; "&lt;/td&gt;&lt;td&gt;" &amp; D10 &amp; "&lt;/td&gt;&lt;/tr&gt;"</f>
        <v>&lt;tr&gt;&lt;td&gt;Connection Name&lt;/td&gt;&lt;td class='slds-truncate'&gt;Name&lt;/td&gt;&lt;td&gt;N&lt;/td&gt;&lt;td&gt;The Name of a Connection.&lt;/td&gt;&lt;/tr&gt;</v>
      </c>
      <c r="G10" t="str">
        <f t="shared" ref="G10:G15" si="1">IF(LEFT(F10,1)="""",MID(F10, 1, LEN(F10) - 2),F10)</f>
        <v>&lt;tr&gt;&lt;td&gt;Connection Name&lt;/td&gt;&lt;td class='slds-truncate'&gt;Name&lt;/td&gt;&lt;td&gt;N&lt;/td&gt;&lt;td&gt;The Name of a Connection.&lt;/td&gt;&lt;/tr&gt;</v>
      </c>
    </row>
    <row r="11" spans="1:7" ht="49" thickBot="1" x14ac:dyDescent="0.25">
      <c r="A11" s="3" t="s">
        <v>240</v>
      </c>
      <c r="B11" s="4" t="s">
        <v>245</v>
      </c>
      <c r="C11" s="4" t="s">
        <v>37</v>
      </c>
      <c r="D11" s="4" t="s">
        <v>433</v>
      </c>
      <c r="F11" t="str">
        <f t="shared" si="0"/>
        <v>&lt;tr&gt;&lt;td&gt;Is Current Org?&lt;/td&gt;&lt;td class='slds-truncate'&gt;pushtopics__IsCurrentOrg__c&lt;/td&gt;&lt;td&gt;N&lt;/td&gt;&lt;td&gt;Indicates whether the specified Connection is the current org or not. If checked, no other credential is needed, the data execution will run as the current user via APEX, instead of web services.&lt;/td&gt;&lt;/tr&gt;</v>
      </c>
      <c r="G11" t="str">
        <f t="shared" si="1"/>
        <v>&lt;tr&gt;&lt;td&gt;Is Current Org?&lt;/td&gt;&lt;td class='slds-truncate'&gt;pushtopics__IsCurrentOrg__c&lt;/td&gt;&lt;td&gt;N&lt;/td&gt;&lt;td&gt;Indicates whether the specified Connection is the current org or not. If checked, no other credential is needed, the data execution will run as the current user via APEX, instead of web services.&lt;/td&gt;&lt;/tr&gt;</v>
      </c>
    </row>
    <row r="12" spans="1:7" ht="49" thickBot="1" x14ac:dyDescent="0.25">
      <c r="A12" s="8" t="s">
        <v>241</v>
      </c>
      <c r="B12" s="8" t="s">
        <v>246</v>
      </c>
      <c r="C12" s="4" t="s">
        <v>37</v>
      </c>
      <c r="D12" s="6" t="s">
        <v>434</v>
      </c>
      <c r="F12" t="str">
        <f t="shared" si="0"/>
        <v>&lt;tr&gt;&lt;td&gt;Is Sandbox?&lt;/td&gt;&lt;td class='slds-truncate'&gt;pushtopics__IsSandbox__c&lt;/td&gt;&lt;td&gt;N&lt;/td&gt;&lt;td&gt;Used in conjunction with the field &lt;span class='formula'&gt;Username&lt;/span&gt; and &lt;span class='formula'&gt;Password + Security Token&lt;/span&gt;, this indicates whether the specified Connection is a sandbox or not.&lt;/td&gt;&lt;/tr&gt;</v>
      </c>
      <c r="G12" t="str">
        <f t="shared" si="1"/>
        <v>&lt;tr&gt;&lt;td&gt;Is Sandbox?&lt;/td&gt;&lt;td class='slds-truncate'&gt;pushtopics__IsSandbox__c&lt;/td&gt;&lt;td&gt;N&lt;/td&gt;&lt;td&gt;Used in conjunction with the field &lt;span class='formula'&gt;Username&lt;/span&gt; and &lt;span class='formula'&gt;Password + Security Token&lt;/span&gt;, this indicates whether the specified Connection is a sandbox or not.&lt;/td&gt;&lt;/tr&gt;</v>
      </c>
    </row>
    <row r="13" spans="1:7" ht="177" thickBot="1" x14ac:dyDescent="0.25">
      <c r="A13" s="3" t="s">
        <v>1</v>
      </c>
      <c r="B13" s="4" t="s">
        <v>247</v>
      </c>
      <c r="C13" s="4" t="s">
        <v>37</v>
      </c>
      <c r="D13" s="4" t="s">
        <v>435</v>
      </c>
      <c r="F13" t="str">
        <f t="shared" si="0"/>
        <v>&lt;tr&gt;&lt;td&gt;Named Credential&lt;/td&gt;&lt;td class='slds-truncate'&gt;pushtopics__NamedCredential__c&lt;/td&gt;&lt;td&gt;N&lt;/td&gt;&lt;td&gt;The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Authentication&lt;/span&gt;.&lt;/td&gt;&lt;/tr&gt;</v>
      </c>
      <c r="G13" t="str">
        <f t="shared" si="1"/>
        <v>&lt;tr&gt;&lt;td&gt;Named Credential&lt;/td&gt;&lt;td class='slds-truncate'&gt;pushtopics__NamedCredential__c&lt;/td&gt;&lt;td&gt;N&lt;/td&gt;&lt;td&gt;The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Authentication&lt;/span&gt;.&lt;/td&gt;&lt;/tr&gt;</v>
      </c>
    </row>
    <row r="14" spans="1:7" ht="49" thickBot="1" x14ac:dyDescent="0.25">
      <c r="A14" s="3" t="s">
        <v>242</v>
      </c>
      <c r="B14" s="4" t="s">
        <v>248</v>
      </c>
      <c r="C14" s="4" t="s">
        <v>37</v>
      </c>
      <c r="D14" s="4" t="s">
        <v>256</v>
      </c>
      <c r="F14" t="str">
        <f t="shared" si="0"/>
        <v>&lt;tr&gt;&lt;td&gt;Password + Security Token&lt;/td&gt;&lt;td class='slds-truncate'&gt;pushtopics__SalesforcePassword__c&lt;/td&gt;&lt;td&gt;N&lt;/td&gt;&lt;td&gt;The Salesforce Password + Security Token used in conjunction with the &lt;span class='formula'&gt;Username&lt;/span&gt; and &lt;span class='formula'&gt;Is Sandbox?&lt;/span&gt; to authorize a Salesforce org.&lt;/td&gt;&lt;/tr&gt;</v>
      </c>
      <c r="G14" t="str">
        <f t="shared" si="1"/>
        <v>&lt;tr&gt;&lt;td&gt;Password + Security Token&lt;/td&gt;&lt;td class='slds-truncate'&gt;pushtopics__SalesforcePassword__c&lt;/td&gt;&lt;td&gt;N&lt;/td&gt;&lt;td&gt;The Salesforce Password + Security Token used in conjunction with the &lt;span class='formula'&gt;Username&lt;/span&gt; and &lt;span class='formula'&gt;Is Sandbox?&lt;/span&gt; to authorize a Salesforce org.&lt;/td&gt;&lt;/tr&gt;</v>
      </c>
    </row>
    <row r="15" spans="1:7" ht="17" thickBot="1" x14ac:dyDescent="0.25">
      <c r="A15" s="3" t="s">
        <v>243</v>
      </c>
      <c r="B15" s="4" t="s">
        <v>393</v>
      </c>
      <c r="C15" s="4" t="s">
        <v>37</v>
      </c>
      <c r="D15" s="4" t="s">
        <v>436</v>
      </c>
      <c r="F15" t="str">
        <f t="shared" si="0"/>
        <v>&lt;tr&gt;&lt;td&gt;Username&lt;/td&gt;&lt;td class='slds-truncate'&gt;pushtopics__Username__c&lt;/td&gt;&lt;td&gt;N&lt;/td&gt;&lt;td&gt;The Username to use to connect to the specified org.&lt;/td&gt;&lt;/tr&gt;</v>
      </c>
      <c r="G15" t="str">
        <f t="shared" si="1"/>
        <v>&lt;tr&gt;&lt;td&gt;Username&lt;/td&gt;&lt;td class='slds-truncate'&gt;pushtopics__Username__c&lt;/td&gt;&lt;td&gt;N&lt;/td&gt;&lt;td&gt;The Username to use to connect to the specified org.&lt;/td&gt;&lt;/tr&gt;</v>
      </c>
    </row>
    <row r="16" spans="1:7" x14ac:dyDescent="0.2">
      <c r="F16" t="str">
        <f>"&lt;/tbody&gt;&lt;/table&gt;&lt;/div&gt;&lt;div class='v-space'&gt;&lt;/div&gt;"</f>
        <v>&lt;/tbody&gt;&lt;/table&gt;&lt;/div&gt;&lt;div class='v-space'&gt;&lt;/div&gt;</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55144-AA4D-764E-840F-43E83C0F9A7A}">
  <dimension ref="A1:C20"/>
  <sheetViews>
    <sheetView topLeftCell="C1" workbookViewId="0">
      <selection activeCell="F19" sqref="F19"/>
    </sheetView>
  </sheetViews>
  <sheetFormatPr baseColWidth="10" defaultRowHeight="16" x14ac:dyDescent="0.2"/>
  <cols>
    <col min="1" max="1" width="105.5" customWidth="1"/>
  </cols>
  <sheetData>
    <row r="1" spans="1:3" x14ac:dyDescent="0.2">
      <c r="C1" t="str">
        <f>"&lt;div class='v-space'&gt;&lt;/div&gt;"</f>
        <v>&lt;div class='v-space'&gt;&lt;/div&gt;</v>
      </c>
    </row>
    <row r="2" spans="1:3" x14ac:dyDescent="0.2">
      <c r="A2" t="s">
        <v>258</v>
      </c>
      <c r="C2" t="str">
        <f>"&lt;p&gt;" &amp;A2 &amp; "&lt;/p&gt;"</f>
        <v>&lt;p&gt;There are 3 ways of authorizing a Salesforce org, choose one of the following three options to authorize your Connections.&lt;/p&gt;</v>
      </c>
    </row>
    <row r="4" spans="1:3" x14ac:dyDescent="0.2">
      <c r="C4" t="str">
        <f>"&lt;div class='v-space'&gt;&lt;/div&gt;"</f>
        <v>&lt;div class='v-space'&gt;&lt;/div&gt;</v>
      </c>
    </row>
    <row r="5" spans="1:3" x14ac:dyDescent="0.2">
      <c r="A5" s="47" t="s">
        <v>253</v>
      </c>
      <c r="C5" t="str">
        <f>"&lt;h2 id='title'&gt;" &amp;A5 &amp; "&lt;/h2&gt;"</f>
        <v>&lt;h2 id='title'&gt;Option #1: Current Org&lt;/h2&gt;</v>
      </c>
    </row>
    <row r="6" spans="1:3" ht="51" x14ac:dyDescent="0.2">
      <c r="A6" s="10" t="s">
        <v>257</v>
      </c>
      <c r="C6" t="str">
        <f>"&lt;p&gt;"&amp;A6&amp;"&lt;/p&gt;"</f>
        <v>&lt;p&gt;Check &lt;span class='formula'&gt;Is Current Org?&lt;/span&gt; to indicate whether the current Connection is the current org or not. If checked, no other credential is needed, the data execution will be running in the context of the current running user using APEX instead of web services.&lt;/p&gt;</v>
      </c>
    </row>
    <row r="8" spans="1:3" x14ac:dyDescent="0.2">
      <c r="C8" t="str">
        <f>"&lt;div class='v-space'&gt;&lt;/div&gt;"</f>
        <v>&lt;div class='v-space'&gt;&lt;/div&gt;</v>
      </c>
    </row>
    <row r="9" spans="1:3" x14ac:dyDescent="0.2">
      <c r="A9" t="s">
        <v>255</v>
      </c>
      <c r="C9" t="str">
        <f>"&lt;h2 id='title'&gt;" &amp;A9 &amp; "&lt;/h2&gt;"</f>
        <v>&lt;h2 id='title'&gt;Option #2: Username + Password&lt;/h2&gt;</v>
      </c>
    </row>
    <row r="10" spans="1:3" ht="119" x14ac:dyDescent="0.2">
      <c r="A10" s="10" t="s">
        <v>259</v>
      </c>
      <c r="C10" t="str">
        <f>"&lt;p&gt;"&amp;A10&amp;"&lt;/p&gt;"</f>
        <v>&lt;p&gt;Type in your &lt;span class='formula'&gt;Username&lt;/span&gt; and &lt;span class='formula'&gt;Security Token + Password&lt;/span&gt;, and check &lt;span class='formula'&gt;Is Sandbox?&lt;/span&gt; if the Connection is a sandbox, and click Save. &lt;/p&gt;&lt;p&gt;On the saved record, click the &lt;span class='formula'&gt;Test Connection&lt;/span&gt; quick action to check if the credential is entered correctly. &lt;/p&gt; &lt;p&gt;&lt;div class='slds-box note-box_outer'&gt;&lt;div class='note-box'&gt;&lt;p class='title'&gt;Note:&lt;/p&gt;&lt;p&gt;&lt;span class='formula'&gt;Password + Security Token&lt;/span&gt; is an encrypted text field. Users with &lt;span class='formula'&gt;View Encrypted Data&lt;/span&gt; permission, and having the Object, record and field level access will be able to view value.&lt;/p&gt;&lt;/div&gt;&lt;/div&gt;&lt;/p&gt;</v>
      </c>
    </row>
    <row r="11" spans="1:3" x14ac:dyDescent="0.2">
      <c r="A11" s="10"/>
    </row>
    <row r="12" spans="1:3" x14ac:dyDescent="0.2">
      <c r="C12" t="str">
        <f>"&lt;div class='v-space'&gt;&lt;/div&gt;"</f>
        <v>&lt;div class='v-space'&gt;&lt;/div&gt;</v>
      </c>
    </row>
    <row r="13" spans="1:3" x14ac:dyDescent="0.2">
      <c r="A13" t="s">
        <v>254</v>
      </c>
      <c r="C13" t="str">
        <f>"&lt;h2 id='title'&gt;" &amp;A13 &amp; "&lt;/h2&gt;"</f>
        <v>&lt;h2 id='title'&gt;Option #3: Named Credential&lt;/h2&gt;</v>
      </c>
    </row>
    <row r="14" spans="1:3" ht="170" x14ac:dyDescent="0.2">
      <c r="A14" s="10" t="s">
        <v>261</v>
      </c>
      <c r="C14" t="str">
        <f>"&lt;p&gt;"&amp;A14&amp;"&lt;/p&gt;"</f>
        <v>&lt;p&gt;Using the Named Credential to authorize a Connection is one of the seurest means, because no packages or custom code can restore the crendentials defined in a Named Credential, which is protected by Salesforce paltform. Create your Named Credential in the setup section and add the developer name into the Connection record you are creating. DSP supports 2 types of Named Credentials - OAuth2.0 and Password Auth. The required settings for the Named Credential are as following:&lt;/p&gt;&lt;p&gt;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 Use &lt;span class='formula'&gt;https://login.salesforce.com&lt;/span&gt; for production and &lt;span class='formula'&gt;https://test.salesforce.com&lt;/span&gt; for sandbox as the URL when the protocol is &lt;span class='formula'&gt;Password Authentication&lt;/span&gt;.&lt;/p&gt;</v>
      </c>
    </row>
    <row r="16" spans="1:3" x14ac:dyDescent="0.2">
      <c r="C16" t="str">
        <f>"&lt;div class='v-space'&gt;&lt;/div&gt;"</f>
        <v>&lt;div class='v-space'&gt;&lt;/div&gt;</v>
      </c>
    </row>
    <row r="17" spans="1:3" x14ac:dyDescent="0.2">
      <c r="C17" t="str">
        <f>"&lt;div class='slds-box note-box_outer'&gt;&lt;div class='note-box'&gt;"</f>
        <v>&lt;div class='slds-box note-box_outer'&gt;&lt;div class='note-box'&gt;</v>
      </c>
    </row>
    <row r="18" spans="1:3" x14ac:dyDescent="0.2">
      <c r="A18" t="s">
        <v>252</v>
      </c>
      <c r="C18" t="str">
        <f>"&lt;p class='title'&gt;"&amp;A18&amp;"&lt;/p&gt;"</f>
        <v>&lt;p class='title'&gt;Note:&lt;/p&gt;</v>
      </c>
    </row>
    <row r="19" spans="1:3" ht="170" x14ac:dyDescent="0.2">
      <c r="A19" s="10" t="s">
        <v>260</v>
      </c>
      <c r="C19" t="str">
        <f>"&lt;p&gt;"&amp;A19&amp;"&lt;/p&gt;"</f>
        <v>&lt;p&gt;&lt;b&gt;Remote Site Setting&lt;/b&gt; is a key security measure that prevents API call outs to unauthorized network addresses. A Remote Site Setting is required for the integration type of Connections. DSP automatically creates the remote site upon Connection creation or when a Connection is updated and the credential is changed, as long as the credential is valid, and the current user has the permission &lt;span class='formula'&gt;Customize Application&lt;/span&gt; or &lt;span class='formula'&gt;Modify All Data&lt;/span&gt;. If the current user does not have the permission to add a Remote Site Setting, check with your system administrator and add the Remote Site Setting accordingly. DSP never adds Remote Site Settings other than for the Connections defined by the users.&lt;/p&gt;&lt;p&gt;Upon save of a Connection record, DSP attempts to automatically create the &lt;b&gt;Remote Site Settings&lt;/b&gt;. There could be 3 Remote Site Settings created in the process if they were not already existing - &lt;span class='formula'&gt;https://login.salesforce.com&lt;/span&gt;, &lt;span class='formula'&gt;https://test.salesforce.com&lt;/span&gt; and the custom domain name of the authorized org. &lt;/p&gt;</v>
      </c>
    </row>
    <row r="20" spans="1:3" x14ac:dyDescent="0.2">
      <c r="C20" t="str">
        <f>"&lt;/div&gt;"</f>
        <v>&lt;/div&gt;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A7905-5E64-A04B-9F1B-65FB73BBAE28}">
  <dimension ref="A3:J28"/>
  <sheetViews>
    <sheetView topLeftCell="A10" workbookViewId="0">
      <selection activeCell="F11" sqref="F11"/>
    </sheetView>
  </sheetViews>
  <sheetFormatPr baseColWidth="10" defaultColWidth="49.1640625" defaultRowHeight="16" x14ac:dyDescent="0.2"/>
  <cols>
    <col min="1" max="1" width="38.1640625" customWidth="1"/>
    <col min="2" max="2" width="46" customWidth="1"/>
    <col min="3" max="3" width="11.5" customWidth="1"/>
    <col min="5" max="5" width="19.1640625" customWidth="1"/>
  </cols>
  <sheetData>
    <row r="3" spans="1:10" x14ac:dyDescent="0.2">
      <c r="A3" s="34" t="s">
        <v>233</v>
      </c>
      <c r="B3" s="34"/>
      <c r="C3" s="34"/>
      <c r="D3" s="34"/>
      <c r="E3" s="34"/>
      <c r="F3" s="34" t="s">
        <v>353</v>
      </c>
      <c r="G3" s="34"/>
      <c r="H3" s="34"/>
      <c r="I3" s="34"/>
      <c r="J3" s="34"/>
    </row>
    <row r="4" spans="1:10" x14ac:dyDescent="0.2">
      <c r="A4" s="34"/>
      <c r="B4" s="34"/>
      <c r="C4" s="34"/>
      <c r="D4" s="34"/>
      <c r="E4" s="34"/>
      <c r="F4" s="34"/>
      <c r="G4" s="34"/>
      <c r="H4" s="34"/>
      <c r="I4" s="34"/>
      <c r="J4" s="34"/>
    </row>
    <row r="5" spans="1:10" ht="17" thickBot="1" x14ac:dyDescent="0.25">
      <c r="A5" s="34"/>
      <c r="B5" s="34"/>
      <c r="C5" s="34"/>
      <c r="D5" s="34"/>
      <c r="E5" s="34"/>
      <c r="F5" s="34" t="s">
        <v>354</v>
      </c>
      <c r="G5" s="34"/>
      <c r="H5" s="34"/>
      <c r="I5" s="34"/>
      <c r="J5" s="34"/>
    </row>
    <row r="6" spans="1:10" ht="17" thickBot="1" x14ac:dyDescent="0.25">
      <c r="A6" s="52" t="s">
        <v>18</v>
      </c>
      <c r="B6" s="53" t="s">
        <v>262</v>
      </c>
      <c r="C6" s="53" t="s">
        <v>19</v>
      </c>
      <c r="D6" s="53" t="s">
        <v>20</v>
      </c>
      <c r="E6" s="34"/>
      <c r="F6" t="str">
        <f>"&lt;table&gt;&lt;thead&gt;&lt;th class='table-column-name'&gt;"&amp;A6&amp;"&lt;/th&gt;&lt;th class='table-column-wide'&gt;"&amp;B6&amp;"&lt;/th&gt;&lt;th class='table-column-narrow'&gt;" &amp; C6 &amp; "&lt;/th&gt;&lt;th&gt;"&amp;D6&amp;"&lt;/th&gt;&lt;/thead&gt;&lt;tbody&gt;"</f>
        <v>&lt;table&gt;&lt;thead&gt;&lt;th class='table-column-name'&gt;Name&lt;/th&gt;&lt;th class='table-column-wide'&gt;Developer Name&lt;/th&gt;&lt;th class='table-column-narrow'&gt;Required&lt;/th&gt;&lt;th&gt;Description&lt;/th&gt;&lt;/thead&gt;&lt;tbody&gt;</v>
      </c>
      <c r="G6" s="34"/>
      <c r="H6" s="34"/>
      <c r="I6" s="34"/>
      <c r="J6" s="34"/>
    </row>
    <row r="7" spans="1:10" ht="33" thickBot="1" x14ac:dyDescent="0.25">
      <c r="A7" s="54" t="s">
        <v>809</v>
      </c>
      <c r="B7" s="55" t="s">
        <v>810</v>
      </c>
      <c r="C7" s="55" t="s">
        <v>37</v>
      </c>
      <c r="D7" s="55" t="s">
        <v>820</v>
      </c>
      <c r="E7" s="34"/>
      <c r="F7" t="str">
        <f t="shared" ref="F7:F8" si="0">"&lt;tr&gt;&lt;td&gt;" &amp; A7 &amp; "&lt;/td&gt;&lt;td class='slds-truncate'&gt;" &amp; B7 &amp; "&lt;/td&gt;&lt;td&gt;" &amp; C7 &amp; "&lt;/td&gt;&lt;td&gt;" &amp; D7 &amp; "&lt;/td&gt;&lt;/tr&gt;"</f>
        <v>&lt;tr&gt;&lt;td&gt;Active?&lt;/td&gt;&lt;td class='slds-truncate'&gt;pushtopics__Active__c&lt;/td&gt;&lt;td&gt;N&lt;/td&gt;&lt;td&gt;Checking this field will activate all the related schedule Pipelines; unchecking it will deactivate the related schedule Pipelines.&lt;/td&gt;&lt;/tr&gt;</v>
      </c>
      <c r="G7" s="34"/>
      <c r="H7" s="34"/>
      <c r="I7" s="34"/>
      <c r="J7" s="34"/>
    </row>
    <row r="8" spans="1:10" ht="17" thickBot="1" x14ac:dyDescent="0.25">
      <c r="A8" s="54" t="s">
        <v>238</v>
      </c>
      <c r="B8" s="55" t="s">
        <v>244</v>
      </c>
      <c r="C8" s="55" t="s">
        <v>21</v>
      </c>
      <c r="D8" s="55" t="s">
        <v>811</v>
      </c>
      <c r="E8" s="34"/>
      <c r="F8" t="str">
        <f t="shared" si="0"/>
        <v>&lt;tr&gt;&lt;td&gt;API Name&lt;/td&gt;&lt;td class='slds-truncate'&gt;pushtopics__ApiName__c&lt;/td&gt;&lt;td&gt;Y&lt;/td&gt;&lt;td&gt;Unique name of the schedule.&lt;/td&gt;&lt;/tr&gt;</v>
      </c>
      <c r="G8" s="34"/>
      <c r="H8" s="34"/>
      <c r="I8" s="34"/>
      <c r="J8" s="34"/>
    </row>
    <row r="9" spans="1:10" ht="33" thickBot="1" x14ac:dyDescent="0.25">
      <c r="A9" s="54" t="s">
        <v>451</v>
      </c>
      <c r="B9" s="55" t="s">
        <v>450</v>
      </c>
      <c r="C9" s="55" t="s">
        <v>37</v>
      </c>
      <c r="D9" s="55" t="s">
        <v>479</v>
      </c>
      <c r="E9" s="34"/>
      <c r="F9" t="str">
        <f>"&lt;tr&gt;&lt;td&gt;" &amp; A9 &amp; "&lt;/td&gt;&lt;td class='slds-truncate'&gt;" &amp; B9 &amp; "&lt;/td&gt;&lt;td&gt;" &amp; C9 &amp; "&lt;/td&gt;&lt;td&gt;" &amp; D9 &amp; "&lt;/td&gt;&lt;/tr&gt;"</f>
        <v>&lt;tr&gt;&lt;td&gt;Day of Month&lt;/td&gt;&lt;td class='slds-truncate'&gt;pushtopics__DayOfMonth__c&lt;/td&gt;&lt;td&gt;N&lt;/td&gt;&lt;td&gt;The Nth day of the month. Used when the Frequency is "Monthly".&lt;/td&gt;&lt;/tr&gt;</v>
      </c>
      <c r="G9" s="34"/>
      <c r="H9" s="34"/>
      <c r="I9" s="34"/>
      <c r="J9" s="34"/>
    </row>
    <row r="10" spans="1:10" ht="33" thickBot="1" x14ac:dyDescent="0.25">
      <c r="A10" s="54" t="s">
        <v>812</v>
      </c>
      <c r="B10" s="60" t="s">
        <v>813</v>
      </c>
      <c r="C10" s="55" t="s">
        <v>37</v>
      </c>
      <c r="D10" s="55" t="s">
        <v>814</v>
      </c>
      <c r="E10" s="34"/>
      <c r="F10" t="str">
        <f>"&lt;tr&gt;&lt;td&gt;" &amp; A10 &amp; "&lt;/td&gt;&lt;td class='slds-truncate'&gt;" &amp; B10 &amp; "&lt;/td&gt;&lt;td&gt;" &amp; C10 &amp; "&lt;/td&gt;&lt;td&gt;" &amp; D10 &amp; "&lt;/td&gt;&lt;/tr&gt;"</f>
        <v>&lt;tr&gt;&lt;td&gt;Cron Expression&lt;/td&gt;&lt;td class='slds-truncate'&gt;pushtopics__CronExpression__c&lt;/td&gt;&lt;td&gt;N&lt;/td&gt;&lt;td&gt;Read only. The cron expression will be generated automatically upon save.&lt;/td&gt;&lt;/tr&gt;</v>
      </c>
      <c r="G10" s="34"/>
      <c r="H10" s="34"/>
      <c r="I10" s="34"/>
      <c r="J10" s="34"/>
    </row>
    <row r="11" spans="1:10" ht="65" thickBot="1" x14ac:dyDescent="0.25">
      <c r="A11" s="54" t="s">
        <v>701</v>
      </c>
      <c r="B11" s="60" t="s">
        <v>702</v>
      </c>
      <c r="C11" s="55" t="s">
        <v>37</v>
      </c>
      <c r="D11" s="55" t="s">
        <v>821</v>
      </c>
      <c r="E11" s="34"/>
      <c r="F11" t="str">
        <f>"&lt;tr&gt;&lt;td&gt;" &amp; A11 &amp; "&lt;/td&gt;&lt;td class='slds-truncate'&gt;" &amp; B11 &amp; "&lt;/td&gt;&lt;td&gt;" &amp; C11 &amp; "&lt;/td&gt;&lt;td&gt;" &amp; D11 &amp; "&lt;/td&gt;&lt;/tr&gt;"</f>
        <v>&lt;tr&gt;&lt;td&gt;Deployable?&lt;/td&gt;&lt;td class='slds-truncate'&gt;pushtopics__Deployable__c&lt;/td&gt;&lt;td&gt;N&lt;/td&gt;&lt;td&gt;Indicates whether the current Schedule is deployable, and can be used in filters while migrating DSP Schedules and their related Apex Schedules, Executable Schedules, and Pipeline Schedules from one environment to another.&lt;/td&gt;&lt;/tr&gt;</v>
      </c>
      <c r="G11" s="34"/>
      <c r="H11" s="34"/>
      <c r="I11" s="34"/>
      <c r="J11" s="34"/>
    </row>
    <row r="12" spans="1:10" ht="18" thickBot="1" x14ac:dyDescent="0.25">
      <c r="A12" s="54" t="s">
        <v>452</v>
      </c>
      <c r="B12" s="50" t="s">
        <v>453</v>
      </c>
      <c r="C12" s="55" t="s">
        <v>37</v>
      </c>
      <c r="D12" s="5" t="s">
        <v>822</v>
      </c>
      <c r="E12" s="34"/>
      <c r="F12" t="str">
        <f t="shared" ref="F12:F25" si="1">"&lt;tr&gt;&lt;td&gt;" &amp; A12 &amp; "&lt;/td&gt;&lt;td class='slds-truncate'&gt;" &amp; B12 &amp; "&lt;/td&gt;&lt;td&gt;" &amp; C12 &amp; "&lt;/td&gt;&lt;td&gt;" &amp; D12 &amp; "&lt;/td&gt;&lt;/tr&gt;"</f>
        <v>&lt;tr&gt;&lt;td&gt;End Year&lt;/td&gt;&lt;td class='slds-truncate'&gt;pushtopics__EndYear__c&lt;/td&gt;&lt;td&gt;N&lt;/td&gt;&lt;td&gt;Defines which year the schdule Pipeline ends.&lt;/td&gt;&lt;/tr&gt;</v>
      </c>
      <c r="G12" s="34" t="s">
        <v>823</v>
      </c>
      <c r="H12" s="34"/>
      <c r="I12" s="34"/>
      <c r="J12" s="34"/>
    </row>
    <row r="13" spans="1:10" ht="65" thickBot="1" x14ac:dyDescent="0.25">
      <c r="A13" s="54" t="s">
        <v>454</v>
      </c>
      <c r="B13" s="55" t="s">
        <v>455</v>
      </c>
      <c r="C13" s="55" t="s">
        <v>21</v>
      </c>
      <c r="D13" s="55" t="s">
        <v>480</v>
      </c>
      <c r="E13" s="34"/>
      <c r="F13" t="str">
        <f t="shared" si="1"/>
        <v>&lt;tr&gt;&lt;td&gt;Frequency&lt;/td&gt;&lt;td class='slds-truncate'&gt;pushtopics__Frequency__c&lt;/td&gt;&lt;td&gt;Y&lt;/td&gt;&lt;td&gt;There are 4 options - One Day: only runs in a specific day defined in the Scheduled Date field; Daily: runs every day; Weekly: runs on specific week days on a weekly basis; Monthly: runs in a particular day on a monthly basis.&lt;/td&gt;&lt;/tr&gt;</v>
      </c>
      <c r="G13" s="34"/>
      <c r="H13" s="34"/>
      <c r="I13" s="34"/>
      <c r="J13" s="34"/>
    </row>
    <row r="14" spans="1:10" ht="17" thickBot="1" x14ac:dyDescent="0.25">
      <c r="A14" s="54" t="s">
        <v>456</v>
      </c>
      <c r="B14" s="55" t="s">
        <v>457</v>
      </c>
      <c r="C14" s="55" t="s">
        <v>37</v>
      </c>
      <c r="D14" s="55" t="s">
        <v>481</v>
      </c>
      <c r="E14" s="34"/>
      <c r="F14" t="str">
        <f t="shared" si="1"/>
        <v>&lt;tr&gt;&lt;td&gt;Friday&lt;/td&gt;&lt;td class='slds-truncate'&gt;pushtopics__Friday__c&lt;/td&gt;&lt;td&gt;N&lt;/td&gt;&lt;td&gt;Runs on Fridays if the Frequency is "Weekly".&lt;/td&gt;&lt;/tr&gt;</v>
      </c>
      <c r="G14" s="34"/>
      <c r="H14" s="34"/>
      <c r="I14" s="34"/>
      <c r="J14" s="34"/>
    </row>
    <row r="15" spans="1:10" ht="18" thickBot="1" x14ac:dyDescent="0.25">
      <c r="A15" s="60" t="s">
        <v>458</v>
      </c>
      <c r="B15" s="50" t="s">
        <v>459</v>
      </c>
      <c r="C15" s="55" t="s">
        <v>37</v>
      </c>
      <c r="D15" s="55" t="s">
        <v>482</v>
      </c>
      <c r="E15" s="34"/>
      <c r="F15" t="str">
        <f t="shared" si="1"/>
        <v>&lt;tr&gt;&lt;td&gt;Monday&lt;/td&gt;&lt;td class='slds-truncate'&gt;pushtopics__Monday__c&lt;/td&gt;&lt;td&gt;N&lt;/td&gt;&lt;td&gt;Runs on Mondy if the Frequency is "Weekly".&lt;/td&gt;&lt;/tr&gt;</v>
      </c>
      <c r="G15" s="34" t="s">
        <v>448</v>
      </c>
      <c r="H15" s="34"/>
      <c r="I15" s="34"/>
      <c r="J15" s="34"/>
    </row>
    <row r="16" spans="1:10" ht="49" thickBot="1" x14ac:dyDescent="0.25">
      <c r="A16" s="60" t="s">
        <v>460</v>
      </c>
      <c r="B16" s="50" t="s">
        <v>461</v>
      </c>
      <c r="C16" s="55" t="s">
        <v>37</v>
      </c>
      <c r="D16" s="55" t="s">
        <v>488</v>
      </c>
      <c r="E16" s="34"/>
      <c r="F16" t="str">
        <f t="shared" si="1"/>
        <v>&lt;tr&gt;&lt;td&gt;Only Run In Months&lt;/td&gt;&lt;td class='slds-truncate'&gt;pushtopics__OnlyRunInMonths__c&lt;/td&gt;&lt;td&gt;N&lt;/td&gt;&lt;td&gt;Defines the particular months when the schedule runs. If not selected, the schedule runs every month, except when the Frequency is set as "One Day".&lt;/td&gt;&lt;/tr&gt;</v>
      </c>
      <c r="G16" s="34" t="s">
        <v>449</v>
      </c>
      <c r="H16" s="34"/>
      <c r="I16" s="34"/>
      <c r="J16" s="34"/>
    </row>
    <row r="17" spans="1:10" ht="18" thickBot="1" x14ac:dyDescent="0.25">
      <c r="A17" s="54" t="s">
        <v>462</v>
      </c>
      <c r="B17" s="50" t="s">
        <v>463</v>
      </c>
      <c r="C17" s="55" t="s">
        <v>37</v>
      </c>
      <c r="D17" s="57" t="s">
        <v>489</v>
      </c>
      <c r="E17" s="34"/>
      <c r="F17" t="str">
        <f t="shared" si="1"/>
        <v>&lt;tr&gt;&lt;td&gt;Preferred Start Time&lt;/td&gt;&lt;td class='slds-truncate'&gt;pushtopics__PreferredStartTime__c&lt;/td&gt;&lt;td&gt;N&lt;/td&gt;&lt;td&gt;The preferred time when the schedule starts to run.&lt;/td&gt;&lt;/tr&gt;</v>
      </c>
      <c r="G17" s="34"/>
      <c r="H17" s="34"/>
      <c r="I17" s="34"/>
      <c r="J17" s="34"/>
    </row>
    <row r="18" spans="1:10" ht="35" thickBot="1" x14ac:dyDescent="0.25">
      <c r="A18" s="54" t="s">
        <v>464</v>
      </c>
      <c r="B18" s="50" t="s">
        <v>465</v>
      </c>
      <c r="C18" s="55" t="s">
        <v>37</v>
      </c>
      <c r="D18" s="5" t="s">
        <v>492</v>
      </c>
      <c r="E18" s="34"/>
      <c r="F18" t="str">
        <f t="shared" si="1"/>
        <v>&lt;tr&gt;&lt;td&gt;Run Every N Hours A Day&lt;/td&gt;&lt;td class='slds-truncate'&gt;pushtopics__RunEveryNHoursADay__c&lt;/td&gt;&lt;td&gt;N&lt;/td&gt;&lt;td&gt;Defines the gap of hours for the schedule to run from the the Preferred Start Time until midnight of the day.&lt;/td&gt;&lt;/tr&gt;</v>
      </c>
      <c r="G18" s="34" t="s">
        <v>824</v>
      </c>
      <c r="H18" s="34"/>
      <c r="I18" s="34"/>
      <c r="J18" s="34"/>
    </row>
    <row r="19" spans="1:10" ht="18" thickBot="1" x14ac:dyDescent="0.25">
      <c r="A19" s="54" t="s">
        <v>478</v>
      </c>
      <c r="B19" s="50" t="s">
        <v>466</v>
      </c>
      <c r="C19" s="55" t="s">
        <v>37</v>
      </c>
      <c r="D19" s="55" t="s">
        <v>483</v>
      </c>
      <c r="E19" s="34"/>
      <c r="F19" t="str">
        <f t="shared" si="1"/>
        <v>&lt;tr&gt;&lt;td&gt;Saturday&lt;/td&gt;&lt;td class='slds-truncate'&gt;pushtopics__Saturday__c&lt;/td&gt;&lt;td&gt;N&lt;/td&gt;&lt;td&gt;Runs on Saturday if the Frequency is "Weekly".&lt;/td&gt;&lt;/tr&gt;</v>
      </c>
      <c r="G19" s="34"/>
      <c r="H19" s="34"/>
      <c r="I19" s="34"/>
      <c r="J19" s="34"/>
    </row>
    <row r="20" spans="1:10" ht="18" thickBot="1" x14ac:dyDescent="0.25">
      <c r="A20" s="54" t="s">
        <v>477</v>
      </c>
      <c r="B20" s="50" t="s">
        <v>18</v>
      </c>
      <c r="C20" s="55" t="s">
        <v>21</v>
      </c>
      <c r="D20" s="55" t="s">
        <v>490</v>
      </c>
      <c r="E20" s="34"/>
      <c r="F20" t="str">
        <f t="shared" si="1"/>
        <v>&lt;tr&gt;&lt;td&gt;Schedule Name&lt;/td&gt;&lt;td class='slds-truncate'&gt;Name&lt;/td&gt;&lt;td&gt;Y&lt;/td&gt;&lt;td&gt;The name of the schedule.&lt;/td&gt;&lt;/tr&gt;</v>
      </c>
      <c r="G20" s="34"/>
      <c r="H20" s="34"/>
      <c r="I20" s="34"/>
      <c r="J20" s="34"/>
    </row>
    <row r="21" spans="1:10" ht="18" thickBot="1" x14ac:dyDescent="0.25">
      <c r="A21" s="60" t="s">
        <v>476</v>
      </c>
      <c r="B21" s="50" t="s">
        <v>467</v>
      </c>
      <c r="C21" s="55" t="s">
        <v>37</v>
      </c>
      <c r="D21" s="55" t="s">
        <v>491</v>
      </c>
      <c r="E21" s="34"/>
      <c r="F21" t="str">
        <f t="shared" si="1"/>
        <v>&lt;tr&gt;&lt;td&gt;Scheduled Date&lt;/td&gt;&lt;td class='slds-truncate'&gt;pushtopics__ScheduledDate__c&lt;/td&gt;&lt;td&gt;N&lt;/td&gt;&lt;td&gt;The date scheduled to run whenthe Frequency is "One Day".&lt;/td&gt;&lt;/tr&gt;</v>
      </c>
      <c r="G21" s="34" t="s">
        <v>448</v>
      </c>
      <c r="H21" s="34"/>
      <c r="I21" s="34"/>
      <c r="J21" s="34"/>
    </row>
    <row r="22" spans="1:10" ht="18" thickBot="1" x14ac:dyDescent="0.25">
      <c r="A22" s="60" t="s">
        <v>475</v>
      </c>
      <c r="B22" s="50" t="s">
        <v>468</v>
      </c>
      <c r="C22" s="55" t="s">
        <v>37</v>
      </c>
      <c r="D22" s="55" t="s">
        <v>484</v>
      </c>
      <c r="E22" s="34"/>
      <c r="F22" t="str">
        <f t="shared" si="1"/>
        <v>&lt;tr&gt;&lt;td&gt;Sunday&lt;/td&gt;&lt;td class='slds-truncate'&gt;pushtopics__Sunday__c&lt;/td&gt;&lt;td&gt;N&lt;/td&gt;&lt;td&gt;Runs on Sunday if the Frequency is "Weekly".&lt;/td&gt;&lt;/tr&gt;</v>
      </c>
      <c r="G22" s="34" t="s">
        <v>449</v>
      </c>
      <c r="H22" s="34"/>
      <c r="I22" s="34"/>
      <c r="J22" s="34"/>
    </row>
    <row r="23" spans="1:10" ht="18" thickBot="1" x14ac:dyDescent="0.25">
      <c r="A23" s="54" t="s">
        <v>474</v>
      </c>
      <c r="B23" s="50" t="s">
        <v>469</v>
      </c>
      <c r="C23" s="55" t="s">
        <v>37</v>
      </c>
      <c r="D23" s="55" t="s">
        <v>485</v>
      </c>
      <c r="E23" s="34"/>
      <c r="F23" t="str">
        <f t="shared" si="1"/>
        <v>&lt;tr&gt;&lt;td&gt;Thursday&lt;/td&gt;&lt;td class='slds-truncate'&gt;pushtopics__Thursday__c&lt;/td&gt;&lt;td&gt;N&lt;/td&gt;&lt;td&gt;Runs on Thursday if the Frequency is "Weekly".&lt;/td&gt;&lt;/tr&gt;</v>
      </c>
      <c r="G23" s="34"/>
      <c r="H23" s="34"/>
      <c r="I23" s="34"/>
      <c r="J23" s="34"/>
    </row>
    <row r="24" spans="1:10" ht="18" thickBot="1" x14ac:dyDescent="0.25">
      <c r="A24" s="54" t="s">
        <v>473</v>
      </c>
      <c r="B24" s="50" t="s">
        <v>470</v>
      </c>
      <c r="C24" s="55" t="s">
        <v>37</v>
      </c>
      <c r="D24" s="55" t="s">
        <v>486</v>
      </c>
      <c r="E24" s="34"/>
      <c r="F24" t="str">
        <f t="shared" si="1"/>
        <v>&lt;tr&gt;&lt;td&gt;Tuesday&lt;/td&gt;&lt;td class='slds-truncate'&gt;pushtopics__Tuesday__c&lt;/td&gt;&lt;td&gt;N&lt;/td&gt;&lt;td&gt;Runs on Tuesday if the Frequency is "Weekly".&lt;/td&gt;&lt;/tr&gt;</v>
      </c>
      <c r="G24" s="34" t="s">
        <v>824</v>
      </c>
      <c r="H24" s="34"/>
      <c r="I24" s="34"/>
      <c r="J24" s="34"/>
    </row>
    <row r="25" spans="1:10" ht="18" thickBot="1" x14ac:dyDescent="0.25">
      <c r="A25" s="54" t="s">
        <v>472</v>
      </c>
      <c r="B25" s="50" t="s">
        <v>471</v>
      </c>
      <c r="C25" s="55" t="s">
        <v>37</v>
      </c>
      <c r="D25" s="55" t="s">
        <v>487</v>
      </c>
      <c r="E25" s="34"/>
      <c r="F25" t="str">
        <f t="shared" si="1"/>
        <v>&lt;tr&gt;&lt;td&gt;Wednesday&lt;/td&gt;&lt;td class='slds-truncate'&gt;pushtopics__Wednesday__c&lt;/td&gt;&lt;td&gt;N&lt;/td&gt;&lt;td&gt;Runs on Wednesday if the Frequency is "Weekly".&lt;/td&gt;&lt;/tr&gt;</v>
      </c>
      <c r="G25" s="34" t="s">
        <v>824</v>
      </c>
      <c r="H25" s="34"/>
      <c r="I25" s="34"/>
      <c r="J25" s="34"/>
    </row>
    <row r="26" spans="1:10" x14ac:dyDescent="0.2">
      <c r="A26" s="34"/>
      <c r="B26" s="34"/>
      <c r="C26" s="34"/>
      <c r="D26" s="34"/>
      <c r="E26" s="34"/>
      <c r="F26" s="34" t="s">
        <v>355</v>
      </c>
      <c r="G26" s="34"/>
      <c r="H26" s="34"/>
      <c r="I26" s="34"/>
      <c r="J26" s="34"/>
    </row>
    <row r="27" spans="1:10" x14ac:dyDescent="0.2">
      <c r="A27" s="34"/>
      <c r="B27" s="34"/>
      <c r="C27" s="34"/>
      <c r="D27" s="34"/>
      <c r="E27" s="34"/>
      <c r="F27" s="34"/>
      <c r="G27" s="34"/>
      <c r="H27" s="34"/>
      <c r="I27" s="34"/>
      <c r="J27" s="34"/>
    </row>
    <row r="28" spans="1:10" x14ac:dyDescent="0.2">
      <c r="A28" s="34"/>
      <c r="B28" s="34"/>
      <c r="C28" s="34"/>
      <c r="D28" s="34"/>
      <c r="E28" s="34"/>
      <c r="F28" s="34"/>
      <c r="G28" s="34"/>
      <c r="H28" s="34"/>
      <c r="I28" s="34"/>
      <c r="J28" s="3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BBD88-6920-F04F-A21E-F4FD36D22312}">
  <dimension ref="A1:J15"/>
  <sheetViews>
    <sheetView workbookViewId="0">
      <selection activeCell="H30" sqref="H30"/>
    </sheetView>
  </sheetViews>
  <sheetFormatPr baseColWidth="10" defaultRowHeight="16" x14ac:dyDescent="0.2"/>
  <cols>
    <col min="1" max="1" width="30.1640625" customWidth="1"/>
    <col min="2" max="2" width="35.33203125" bestFit="1" customWidth="1"/>
    <col min="3" max="3" width="27.83203125" customWidth="1"/>
    <col min="4" max="4" width="41.83203125" customWidth="1"/>
  </cols>
  <sheetData>
    <row r="1" spans="1:10" x14ac:dyDescent="0.2">
      <c r="A1" s="34" t="s">
        <v>233</v>
      </c>
      <c r="B1" s="34"/>
      <c r="C1" s="34"/>
      <c r="D1" s="34"/>
      <c r="E1" s="34"/>
      <c r="F1" s="34" t="s">
        <v>353</v>
      </c>
      <c r="G1" s="34"/>
      <c r="H1" s="34"/>
      <c r="I1" s="34"/>
      <c r="J1" s="34"/>
    </row>
    <row r="2" spans="1:10" x14ac:dyDescent="0.2">
      <c r="A2" s="34"/>
      <c r="B2" s="34"/>
      <c r="C2" s="34"/>
      <c r="D2" s="34"/>
      <c r="E2" s="34"/>
      <c r="F2" s="34"/>
      <c r="G2" s="34"/>
      <c r="H2" s="34"/>
      <c r="I2" s="34"/>
      <c r="J2" s="34"/>
    </row>
    <row r="3" spans="1:10" ht="17" thickBot="1" x14ac:dyDescent="0.25">
      <c r="A3" s="34"/>
      <c r="B3" s="34"/>
      <c r="C3" s="34"/>
      <c r="D3" s="34"/>
      <c r="E3" s="34"/>
      <c r="F3" s="34" t="s">
        <v>354</v>
      </c>
      <c r="G3" s="34"/>
      <c r="H3" s="34"/>
      <c r="I3" s="34"/>
      <c r="J3" s="34"/>
    </row>
    <row r="4" spans="1:10" ht="17" thickBot="1" x14ac:dyDescent="0.25">
      <c r="A4" s="52" t="s">
        <v>18</v>
      </c>
      <c r="B4" s="53" t="s">
        <v>262</v>
      </c>
      <c r="C4" s="53" t="s">
        <v>19</v>
      </c>
      <c r="D4" s="53" t="s">
        <v>20</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c r="G4" s="34"/>
      <c r="H4" s="34"/>
      <c r="I4" s="34"/>
      <c r="J4" s="34"/>
    </row>
    <row r="5" spans="1:10" ht="18" thickBot="1" x14ac:dyDescent="0.25">
      <c r="A5" s="54" t="s">
        <v>816</v>
      </c>
      <c r="B5" s="50" t="s">
        <v>825</v>
      </c>
      <c r="C5" s="55" t="s">
        <v>37</v>
      </c>
      <c r="D5" s="55" t="s">
        <v>826</v>
      </c>
      <c r="E5" s="34"/>
      <c r="F5" t="str">
        <f>"&lt;tr&gt;&lt;td&gt;" &amp; A5 &amp; "&lt;/td&gt;&lt;td class='slds-truncate'&gt;" &amp; B5 &amp; "&lt;/td&gt;&lt;td&gt;" &amp; C5 &amp; "&lt;/td&gt;&lt;td&gt;" &amp; D5 &amp; "&lt;/td&gt;&lt;/tr&gt;"</f>
        <v>&lt;tr&gt;&lt;td&gt;Pipeline&lt;/td&gt;&lt;td class='slds-truncate'&gt;pushtopics__Pipeline__c&lt;/td&gt;&lt;td&gt;N&lt;/td&gt;&lt;td&gt;Master-detail relationship to the Pipeline object.&lt;/td&gt;&lt;/tr&gt;</v>
      </c>
      <c r="G5" s="34"/>
      <c r="H5" s="34"/>
      <c r="I5" s="34"/>
      <c r="J5" s="34"/>
    </row>
    <row r="6" spans="1:10" ht="33" thickBot="1" x14ac:dyDescent="0.25">
      <c r="A6" s="56" t="s">
        <v>827</v>
      </c>
      <c r="B6" s="50" t="s">
        <v>828</v>
      </c>
      <c r="C6" s="55" t="s">
        <v>37</v>
      </c>
      <c r="D6" s="57" t="s">
        <v>829</v>
      </c>
      <c r="E6" s="34"/>
      <c r="F6" t="str">
        <f t="shared" ref="F6:F12" si="0">"&lt;tr&gt;&lt;td&gt;" &amp; A6 &amp; "&lt;/td&gt;&lt;td class='slds-truncate'&gt;" &amp; B6 &amp; "&lt;/td&gt;&lt;td&gt;" &amp; C6 &amp; "&lt;/td&gt;&lt;td&gt;" &amp; D6 &amp; "&lt;/td&gt;&lt;/tr&gt;"</f>
        <v>&lt;tr&gt;&lt;td&gt;Pipeline Plus Schedule Must Be Unique&lt;/td&gt;&lt;td class='slds-truncate'&gt;pushtopics__PipelinePlusScheduleMustBeUnique__c&lt;/td&gt;&lt;td&gt;N&lt;/td&gt;&lt;td&gt;A helper field that makes sure a Schedule can only be assigned with the Pipeline once.&lt;/td&gt;&lt;/tr&gt;</v>
      </c>
      <c r="G6" s="34"/>
      <c r="H6" s="34"/>
      <c r="I6" s="34"/>
      <c r="J6" s="34"/>
    </row>
    <row r="7" spans="1:10" ht="18" thickBot="1" x14ac:dyDescent="0.25">
      <c r="A7" s="56" t="s">
        <v>830</v>
      </c>
      <c r="B7" s="50" t="s">
        <v>18</v>
      </c>
      <c r="C7" s="55" t="s">
        <v>37</v>
      </c>
      <c r="D7" s="57" t="s">
        <v>503</v>
      </c>
      <c r="E7" s="34"/>
      <c r="F7" t="str">
        <f t="shared" si="0"/>
        <v>&lt;tr&gt;&lt;td&gt;Pipeline Schedule Number&lt;/td&gt;&lt;td class='slds-truncate'&gt;Name&lt;/td&gt;&lt;td&gt;N&lt;/td&gt;&lt;td&gt;Auto-number.&lt;/td&gt;&lt;/tr&gt;</v>
      </c>
      <c r="G7" s="34"/>
      <c r="H7" s="34"/>
      <c r="I7" s="34"/>
      <c r="J7" s="34"/>
    </row>
    <row r="8" spans="1:10" ht="18" thickBot="1" x14ac:dyDescent="0.25">
      <c r="A8" s="54" t="s">
        <v>497</v>
      </c>
      <c r="B8" s="50" t="s">
        <v>493</v>
      </c>
      <c r="C8" s="55" t="s">
        <v>37</v>
      </c>
      <c r="D8" s="5" t="s">
        <v>831</v>
      </c>
      <c r="E8" s="34"/>
      <c r="F8" t="str">
        <f t="shared" si="0"/>
        <v>&lt;tr&gt;&lt;td&gt;Next Run Time&lt;/td&gt;&lt;td class='slds-truncate'&gt;pushtopics__NextRunTime__c&lt;/td&gt;&lt;td&gt;N&lt;/td&gt;&lt;td&gt;Next run time of the scheduled Pipeline.&lt;/td&gt;&lt;/tr&gt;</v>
      </c>
      <c r="G8" s="34" t="s">
        <v>823</v>
      </c>
      <c r="H8" s="34"/>
      <c r="I8" s="34"/>
      <c r="J8" s="34"/>
    </row>
    <row r="9" spans="1:10" ht="18" thickBot="1" x14ac:dyDescent="0.25">
      <c r="A9" s="54" t="s">
        <v>498</v>
      </c>
      <c r="B9" s="50" t="s">
        <v>494</v>
      </c>
      <c r="C9" s="55" t="s">
        <v>21</v>
      </c>
      <c r="D9" s="55" t="s">
        <v>832</v>
      </c>
      <c r="E9" s="34"/>
      <c r="F9" t="str">
        <f t="shared" si="0"/>
        <v>&lt;tr&gt;&lt;td&gt;Previous Run Time&lt;/td&gt;&lt;td class='slds-truncate'&gt;pushtopics__PreviousRunTime__c&lt;/td&gt;&lt;td&gt;Y&lt;/td&gt;&lt;td&gt;Previous run time of the schedule Pipeline.&lt;/td&gt;&lt;/tr&gt;</v>
      </c>
      <c r="G9" s="34"/>
      <c r="H9" s="34"/>
      <c r="I9" s="34"/>
      <c r="J9" s="34"/>
    </row>
    <row r="10" spans="1:10" ht="18" thickBot="1" x14ac:dyDescent="0.25">
      <c r="A10" s="54" t="s">
        <v>499</v>
      </c>
      <c r="B10" s="50" t="s">
        <v>495</v>
      </c>
      <c r="C10" s="55" t="s">
        <v>37</v>
      </c>
      <c r="D10" s="55" t="s">
        <v>502</v>
      </c>
      <c r="E10" s="34"/>
      <c r="F10" t="str">
        <f t="shared" si="0"/>
        <v>&lt;tr&gt;&lt;td&gt;Schedule&lt;/td&gt;&lt;td class='slds-truncate'&gt;pushtopics__Schedule__c&lt;/td&gt;&lt;td&gt;N&lt;/td&gt;&lt;td&gt;Master-detail relationship to the Schedule object.&lt;/td&gt;&lt;/tr&gt;</v>
      </c>
      <c r="G10" s="34"/>
      <c r="H10" s="34"/>
      <c r="I10" s="34"/>
      <c r="J10" s="34"/>
    </row>
    <row r="11" spans="1:10" ht="33" thickBot="1" x14ac:dyDescent="0.25">
      <c r="A11" s="60" t="s">
        <v>833</v>
      </c>
      <c r="B11" s="50" t="s">
        <v>834</v>
      </c>
      <c r="C11" s="55" t="s">
        <v>37</v>
      </c>
      <c r="D11" s="55" t="s">
        <v>835</v>
      </c>
      <c r="E11" s="34"/>
      <c r="F11" t="str">
        <f t="shared" si="0"/>
        <v>&lt;tr&gt;&lt;td&gt;Schedule Pipeline ID&lt;/td&gt;&lt;td class='slds-truncate'&gt;pushtopics__SchedulePipelineID__c&lt;/td&gt;&lt;td&gt;N&lt;/td&gt;&lt;td&gt;The CronTrigger ID that uniquely identifies the scheduled APEX Pipeline at the back end.&lt;/td&gt;&lt;/tr&gt;</v>
      </c>
      <c r="G11" s="34" t="s">
        <v>448</v>
      </c>
      <c r="H11" s="34"/>
      <c r="I11" s="34"/>
      <c r="J11" s="34"/>
    </row>
    <row r="12" spans="1:10" ht="18" thickBot="1" x14ac:dyDescent="0.25">
      <c r="A12" s="60" t="s">
        <v>500</v>
      </c>
      <c r="B12" s="50" t="s">
        <v>496</v>
      </c>
      <c r="C12" s="55" t="s">
        <v>37</v>
      </c>
      <c r="D12" s="55" t="s">
        <v>836</v>
      </c>
      <c r="E12" s="34"/>
      <c r="F12" t="str">
        <f t="shared" si="0"/>
        <v>&lt;tr&gt;&lt;td&gt;Schedule Status&lt;/td&gt;&lt;td class='slds-truncate'&gt;pushtopics__ScheduleStatus__c&lt;/td&gt;&lt;td&gt;N&lt;/td&gt;&lt;td&gt;The status of the scheduled Pipeline.&lt;/td&gt;&lt;/tr&gt;</v>
      </c>
      <c r="G12" s="34" t="s">
        <v>449</v>
      </c>
      <c r="H12" s="34"/>
      <c r="I12" s="34"/>
      <c r="J12" s="34"/>
    </row>
    <row r="13" spans="1:10" x14ac:dyDescent="0.2">
      <c r="A13" s="34"/>
      <c r="B13" s="34"/>
      <c r="C13" s="34"/>
      <c r="D13" s="34"/>
      <c r="E13" s="34"/>
      <c r="F13" s="34" t="s">
        <v>355</v>
      </c>
      <c r="G13" s="34"/>
      <c r="H13" s="34"/>
      <c r="I13" s="34"/>
      <c r="J13" s="34"/>
    </row>
    <row r="14" spans="1:10" x14ac:dyDescent="0.2">
      <c r="A14" s="34"/>
      <c r="B14" s="34"/>
      <c r="C14" s="34"/>
      <c r="D14" s="34"/>
      <c r="E14" s="34"/>
      <c r="F14" s="34"/>
      <c r="G14" s="34"/>
      <c r="H14" s="34"/>
      <c r="I14" s="34"/>
      <c r="J14" s="34"/>
    </row>
    <row r="15" spans="1:10" x14ac:dyDescent="0.2">
      <c r="A15" s="34"/>
      <c r="B15" s="34"/>
      <c r="C15" s="34"/>
      <c r="D15" s="34"/>
      <c r="E15" s="34"/>
      <c r="F15" s="34"/>
      <c r="G15" s="34"/>
      <c r="H15" s="34"/>
      <c r="I15" s="34"/>
      <c r="J15"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650D7-A285-E04B-8344-C9E92CEE0455}">
  <dimension ref="A1:J15"/>
  <sheetViews>
    <sheetView topLeftCell="A3" workbookViewId="0">
      <selection activeCell="F1" sqref="F1:G13"/>
    </sheetView>
  </sheetViews>
  <sheetFormatPr baseColWidth="10" defaultRowHeight="16" x14ac:dyDescent="0.2"/>
  <cols>
    <col min="1" max="1" width="30.1640625" customWidth="1"/>
    <col min="2" max="2" width="35.33203125" bestFit="1" customWidth="1"/>
    <col min="3" max="3" width="27.83203125" customWidth="1"/>
    <col min="4" max="4" width="41.83203125" customWidth="1"/>
  </cols>
  <sheetData>
    <row r="1" spans="1:10" x14ac:dyDescent="0.2">
      <c r="A1" s="34" t="s">
        <v>233</v>
      </c>
      <c r="B1" s="34"/>
      <c r="C1" s="34"/>
      <c r="D1" s="34"/>
      <c r="E1" s="34"/>
      <c r="F1" s="34" t="s">
        <v>353</v>
      </c>
      <c r="G1" s="34"/>
      <c r="H1" s="34"/>
      <c r="I1" s="34"/>
      <c r="J1" s="34"/>
    </row>
    <row r="2" spans="1:10" x14ac:dyDescent="0.2">
      <c r="A2" s="34"/>
      <c r="B2" s="34"/>
      <c r="C2" s="34"/>
      <c r="D2" s="34"/>
      <c r="E2" s="34"/>
      <c r="F2" s="34"/>
      <c r="G2" s="34"/>
      <c r="H2" s="34"/>
      <c r="I2" s="34"/>
      <c r="J2" s="34"/>
    </row>
    <row r="3" spans="1:10" ht="17" thickBot="1" x14ac:dyDescent="0.25">
      <c r="A3" s="34"/>
      <c r="B3" s="34"/>
      <c r="C3" s="34"/>
      <c r="D3" s="34"/>
      <c r="E3" s="34"/>
      <c r="F3" s="34" t="s">
        <v>354</v>
      </c>
      <c r="G3" s="34"/>
      <c r="H3" s="34"/>
      <c r="I3" s="34"/>
      <c r="J3" s="34"/>
    </row>
    <row r="4" spans="1:10" ht="17" thickBot="1" x14ac:dyDescent="0.25">
      <c r="A4" s="52" t="s">
        <v>18</v>
      </c>
      <c r="B4" s="53" t="s">
        <v>262</v>
      </c>
      <c r="C4" s="53" t="s">
        <v>19</v>
      </c>
      <c r="D4" s="53" t="s">
        <v>20</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c r="G4" s="34"/>
      <c r="H4" s="34"/>
      <c r="I4" s="34"/>
      <c r="J4" s="34"/>
    </row>
    <row r="5" spans="1:10" ht="18" thickBot="1" x14ac:dyDescent="0.25">
      <c r="A5" s="54" t="s">
        <v>505</v>
      </c>
      <c r="B5" s="50" t="s">
        <v>522</v>
      </c>
      <c r="C5" s="55" t="s">
        <v>37</v>
      </c>
      <c r="D5" s="55" t="s">
        <v>501</v>
      </c>
      <c r="E5" s="34"/>
      <c r="F5" t="str">
        <f>"&lt;tr&gt;&lt;td&gt;" &amp; A5 &amp; "&lt;/td&gt;&lt;td class='slds-truncate'&gt;" &amp; B5 &amp; "&lt;/td&gt;&lt;td&gt;" &amp; C5 &amp; "&lt;/td&gt;&lt;td&gt;" &amp; D5 &amp; "&lt;/td&gt;&lt;/tr&gt;"</f>
        <v>&lt;tr&gt;&lt;td&gt;Executable&lt;/td&gt;&lt;td class='slds-truncate'&gt;pushtopics__Executable__c&lt;/td&gt;&lt;td&gt;N&lt;/td&gt;&lt;td&gt;Master-detail relationship to the Mapping object.&lt;/td&gt;&lt;/tr&gt;</v>
      </c>
      <c r="G5" s="34"/>
      <c r="H5" s="34"/>
      <c r="I5" s="34"/>
      <c r="J5" s="34"/>
    </row>
    <row r="6" spans="1:10" ht="33" thickBot="1" x14ac:dyDescent="0.25">
      <c r="A6" s="56" t="s">
        <v>525</v>
      </c>
      <c r="B6" s="50" t="s">
        <v>524</v>
      </c>
      <c r="C6" s="55" t="s">
        <v>37</v>
      </c>
      <c r="D6" s="57" t="s">
        <v>526</v>
      </c>
      <c r="E6" s="34"/>
      <c r="F6" t="str">
        <f t="shared" ref="F6:F12" si="0">"&lt;tr&gt;&lt;td&gt;" &amp; A6 &amp; "&lt;/td&gt;&lt;td class='slds-truncate'&gt;" &amp; B6 &amp; "&lt;/td&gt;&lt;td&gt;" &amp; C6 &amp; "&lt;/td&gt;&lt;td&gt;" &amp; D6 &amp; "&lt;/td&gt;&lt;/tr&gt;"</f>
        <v>&lt;tr&gt;&lt;td&gt;Executable Plus Schedule Must Be Unique&lt;/td&gt;&lt;td class='slds-truncate'&gt;pushtopics__ExecutablePlusScheduleMustBeUnique__c&lt;/td&gt;&lt;td&gt;N&lt;/td&gt;&lt;td&gt;A helper field that makes sure a Schedule can only be assigned with the Executable  once.&lt;/td&gt;&lt;/tr&gt;</v>
      </c>
      <c r="G6" s="34"/>
      <c r="H6" s="34"/>
      <c r="I6" s="34"/>
      <c r="J6" s="34"/>
    </row>
    <row r="7" spans="1:10" ht="18" thickBot="1" x14ac:dyDescent="0.25">
      <c r="A7" s="56" t="s">
        <v>523</v>
      </c>
      <c r="B7" s="50" t="s">
        <v>18</v>
      </c>
      <c r="C7" s="55" t="s">
        <v>37</v>
      </c>
      <c r="D7" s="57" t="s">
        <v>503</v>
      </c>
      <c r="E7" s="34"/>
      <c r="F7" t="str">
        <f t="shared" si="0"/>
        <v>&lt;tr&gt;&lt;td&gt;Executable Schedule Number&lt;/td&gt;&lt;td class='slds-truncate'&gt;Name&lt;/td&gt;&lt;td&gt;N&lt;/td&gt;&lt;td&gt;Auto-number.&lt;/td&gt;&lt;/tr&gt;</v>
      </c>
      <c r="G7" s="34"/>
      <c r="H7" s="34"/>
      <c r="I7" s="34"/>
      <c r="J7" s="34"/>
    </row>
    <row r="8" spans="1:10" ht="18" thickBot="1" x14ac:dyDescent="0.25">
      <c r="A8" s="54" t="s">
        <v>497</v>
      </c>
      <c r="B8" s="50" t="s">
        <v>493</v>
      </c>
      <c r="C8" s="55" t="s">
        <v>37</v>
      </c>
      <c r="D8" s="5" t="s">
        <v>831</v>
      </c>
      <c r="E8" s="34"/>
      <c r="F8" t="str">
        <f t="shared" si="0"/>
        <v>&lt;tr&gt;&lt;td&gt;Next Run Time&lt;/td&gt;&lt;td class='slds-truncate'&gt;pushtopics__NextRunTime__c&lt;/td&gt;&lt;td&gt;N&lt;/td&gt;&lt;td&gt;Next run time of the scheduled Pipeline.&lt;/td&gt;&lt;/tr&gt;</v>
      </c>
      <c r="G8" s="34" t="s">
        <v>823</v>
      </c>
      <c r="H8" s="34"/>
      <c r="I8" s="34"/>
      <c r="J8" s="34"/>
    </row>
    <row r="9" spans="1:10" ht="18" thickBot="1" x14ac:dyDescent="0.25">
      <c r="A9" s="54" t="s">
        <v>498</v>
      </c>
      <c r="B9" s="50" t="s">
        <v>494</v>
      </c>
      <c r="C9" s="55" t="s">
        <v>21</v>
      </c>
      <c r="D9" s="55" t="s">
        <v>832</v>
      </c>
      <c r="E9" s="34"/>
      <c r="F9" t="str">
        <f t="shared" si="0"/>
        <v>&lt;tr&gt;&lt;td&gt;Previous Run Time&lt;/td&gt;&lt;td class='slds-truncate'&gt;pushtopics__PreviousRunTime__c&lt;/td&gt;&lt;td&gt;Y&lt;/td&gt;&lt;td&gt;Previous run time of the schedule Pipeline.&lt;/td&gt;&lt;/tr&gt;</v>
      </c>
      <c r="G9" s="34"/>
      <c r="H9" s="34"/>
      <c r="I9" s="34"/>
      <c r="J9" s="34"/>
    </row>
    <row r="10" spans="1:10" ht="18" thickBot="1" x14ac:dyDescent="0.25">
      <c r="A10" s="54" t="s">
        <v>499</v>
      </c>
      <c r="B10" s="50" t="s">
        <v>495</v>
      </c>
      <c r="C10" s="55" t="s">
        <v>37</v>
      </c>
      <c r="D10" s="55" t="s">
        <v>502</v>
      </c>
      <c r="E10" s="34"/>
      <c r="F10" t="str">
        <f t="shared" si="0"/>
        <v>&lt;tr&gt;&lt;td&gt;Schedule&lt;/td&gt;&lt;td class='slds-truncate'&gt;pushtopics__Schedule__c&lt;/td&gt;&lt;td&gt;N&lt;/td&gt;&lt;td&gt;Master-detail relationship to the Schedule object.&lt;/td&gt;&lt;/tr&gt;</v>
      </c>
      <c r="G10" s="34"/>
      <c r="H10" s="34"/>
      <c r="I10" s="34"/>
      <c r="J10" s="34"/>
    </row>
    <row r="11" spans="1:10" ht="33" thickBot="1" x14ac:dyDescent="0.25">
      <c r="A11" s="60" t="s">
        <v>833</v>
      </c>
      <c r="B11" s="50" t="s">
        <v>834</v>
      </c>
      <c r="C11" s="55" t="s">
        <v>37</v>
      </c>
      <c r="D11" s="55" t="s">
        <v>835</v>
      </c>
      <c r="E11" s="34"/>
      <c r="F11" t="str">
        <f t="shared" si="0"/>
        <v>&lt;tr&gt;&lt;td&gt;Schedule Pipeline ID&lt;/td&gt;&lt;td class='slds-truncate'&gt;pushtopics__SchedulePipelineID__c&lt;/td&gt;&lt;td&gt;N&lt;/td&gt;&lt;td&gt;The CronTrigger ID that uniquely identifies the scheduled APEX Pipeline at the back end.&lt;/td&gt;&lt;/tr&gt;</v>
      </c>
      <c r="G11" s="34" t="s">
        <v>448</v>
      </c>
      <c r="H11" s="34"/>
      <c r="I11" s="34"/>
      <c r="J11" s="34"/>
    </row>
    <row r="12" spans="1:10" ht="18" thickBot="1" x14ac:dyDescent="0.25">
      <c r="A12" s="60" t="s">
        <v>500</v>
      </c>
      <c r="B12" s="50" t="s">
        <v>496</v>
      </c>
      <c r="C12" s="55" t="s">
        <v>37</v>
      </c>
      <c r="D12" s="55" t="s">
        <v>836</v>
      </c>
      <c r="E12" s="34"/>
      <c r="F12" t="str">
        <f t="shared" si="0"/>
        <v>&lt;tr&gt;&lt;td&gt;Schedule Status&lt;/td&gt;&lt;td class='slds-truncate'&gt;pushtopics__ScheduleStatus__c&lt;/td&gt;&lt;td&gt;N&lt;/td&gt;&lt;td&gt;The status of the scheduled Pipeline.&lt;/td&gt;&lt;/tr&gt;</v>
      </c>
      <c r="G12" s="34" t="s">
        <v>449</v>
      </c>
      <c r="H12" s="34"/>
      <c r="I12" s="34"/>
      <c r="J12" s="34"/>
    </row>
    <row r="13" spans="1:10" x14ac:dyDescent="0.2">
      <c r="A13" s="34"/>
      <c r="B13" s="34"/>
      <c r="C13" s="34"/>
      <c r="D13" s="34"/>
      <c r="E13" s="34"/>
      <c r="F13" s="34" t="s">
        <v>355</v>
      </c>
      <c r="G13" s="34"/>
      <c r="H13" s="34"/>
      <c r="I13" s="34"/>
      <c r="J13" s="34"/>
    </row>
    <row r="14" spans="1:10" x14ac:dyDescent="0.2">
      <c r="A14" s="34"/>
      <c r="B14" s="34"/>
      <c r="C14" s="34"/>
      <c r="D14" s="34"/>
      <c r="E14" s="34"/>
      <c r="F14" s="34"/>
      <c r="G14" s="34"/>
      <c r="H14" s="34"/>
      <c r="I14" s="34"/>
      <c r="J14" s="34"/>
    </row>
    <row r="15" spans="1:10" x14ac:dyDescent="0.2">
      <c r="A15" s="34"/>
      <c r="B15" s="34"/>
      <c r="C15" s="34"/>
      <c r="D15" s="34"/>
      <c r="E15" s="34"/>
      <c r="F15" s="34"/>
      <c r="G15" s="34"/>
      <c r="H15" s="34"/>
      <c r="I15" s="34"/>
      <c r="J15" s="3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28BC3-4C12-0749-9703-A58827314F05}">
  <dimension ref="A1:G15"/>
  <sheetViews>
    <sheetView workbookViewId="0">
      <selection activeCell="D8" sqref="D8"/>
    </sheetView>
  </sheetViews>
  <sheetFormatPr baseColWidth="10" defaultRowHeight="16" x14ac:dyDescent="0.2"/>
  <cols>
    <col min="1" max="1" width="35.1640625" customWidth="1"/>
    <col min="2" max="2" width="23.1640625" customWidth="1"/>
    <col min="3" max="3" width="28.6640625" customWidth="1"/>
    <col min="4" max="4" width="29.83203125" customWidth="1"/>
  </cols>
  <sheetData>
    <row r="1" spans="1:7" x14ac:dyDescent="0.2">
      <c r="A1" s="34" t="s">
        <v>233</v>
      </c>
      <c r="B1" s="34"/>
      <c r="C1" s="34"/>
      <c r="D1" s="34"/>
      <c r="E1" s="34"/>
      <c r="F1" s="34" t="s">
        <v>353</v>
      </c>
    </row>
    <row r="2" spans="1:7" x14ac:dyDescent="0.2">
      <c r="A2" s="34"/>
      <c r="B2" s="34"/>
      <c r="C2" s="34"/>
      <c r="D2" s="34"/>
      <c r="E2" s="34"/>
      <c r="F2" s="34"/>
    </row>
    <row r="3" spans="1:7" ht="17" thickBot="1" x14ac:dyDescent="0.25">
      <c r="A3" s="34"/>
      <c r="B3" s="34"/>
      <c r="C3" s="34"/>
      <c r="D3" s="34"/>
      <c r="E3" s="34"/>
      <c r="F3" s="34" t="s">
        <v>354</v>
      </c>
    </row>
    <row r="4" spans="1:7" ht="17" thickBot="1" x14ac:dyDescent="0.25">
      <c r="A4" s="52" t="s">
        <v>18</v>
      </c>
      <c r="B4" s="53" t="s">
        <v>262</v>
      </c>
      <c r="C4" s="53" t="s">
        <v>19</v>
      </c>
      <c r="D4" s="53" t="s">
        <v>20</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row>
    <row r="5" spans="1:7" ht="49" thickBot="1" x14ac:dyDescent="0.25">
      <c r="A5" s="54" t="s">
        <v>570</v>
      </c>
      <c r="B5" s="55" t="s">
        <v>569</v>
      </c>
      <c r="C5" s="55" t="s">
        <v>37</v>
      </c>
      <c r="D5" s="55" t="s">
        <v>571</v>
      </c>
      <c r="E5" s="34"/>
      <c r="F5" t="str">
        <f>"&lt;tr&gt;&lt;td&gt;" &amp; A5 &amp; "&lt;/td&gt;&lt;td class='slds-truncate'&gt;" &amp; B5 &amp; "&lt;/td&gt;&lt;td&gt;" &amp; C5 &amp; "&lt;/td&gt;&lt;td&gt;" &amp; D5 &amp; "&lt;/td&gt;&lt;/tr&gt;"</f>
        <v>&lt;tr&gt;&lt;td&gt;Delete Execution Logs After Completion?&lt;/td&gt;&lt;td class='slds-truncate'&gt;pushtopics__DeleteExecutionLogsAfterCompletion__c&lt;/td&gt;&lt;td&gt;N&lt;/td&gt;&lt;td&gt;Defines what succeeded logs need to be deleted after the execution is completed.&lt;/td&gt;&lt;/tr&gt;</v>
      </c>
    </row>
    <row r="6" spans="1:7" ht="16" customHeight="1" thickBot="1" x14ac:dyDescent="0.25">
      <c r="A6" s="54" t="s">
        <v>20</v>
      </c>
      <c r="B6" s="55" t="s">
        <v>264</v>
      </c>
      <c r="C6" s="55" t="s">
        <v>37</v>
      </c>
      <c r="D6" s="55" t="s">
        <v>837</v>
      </c>
      <c r="E6" s="34"/>
      <c r="F6" t="str">
        <f>"&lt;tr&gt;&lt;td&gt;" &amp; A6 &amp; "&lt;/td&gt;&lt;td class='slds-truncate'&gt;" &amp; B6 &amp; "&lt;/td&gt;&lt;td&gt;" &amp; C6 &amp; "&lt;/td&gt;&lt;td&gt;" &amp; D6 &amp; "&lt;/td&gt;&lt;/tr&gt;"</f>
        <v>&lt;tr&gt;&lt;td&gt;Description&lt;/td&gt;&lt;td class='slds-truncate'&gt;pushtopics__Description__c&lt;/td&gt;&lt;td&gt;N&lt;/td&gt;&lt;td&gt;Description of the Pipeline.&lt;/td&gt;&lt;/tr&gt;</v>
      </c>
    </row>
    <row r="7" spans="1:7" x14ac:dyDescent="0.2">
      <c r="A7" s="56" t="s">
        <v>2</v>
      </c>
      <c r="B7" s="57" t="s">
        <v>277</v>
      </c>
      <c r="C7" s="57" t="s">
        <v>21</v>
      </c>
      <c r="D7" s="57" t="s">
        <v>838</v>
      </c>
      <c r="E7" s="34"/>
      <c r="F7" t="str">
        <f t="shared" ref="F7:F14" si="0">"&lt;tr&gt;&lt;td&gt;" &amp; A7 &amp; "&lt;/td&gt;&lt;td class='slds-truncate'&gt;" &amp; B7 &amp; "&lt;/td&gt;&lt;td&gt;" &amp; C7 &amp; "&lt;/td&gt;&lt;td&gt;" &amp; D7 &amp; "&lt;/td&gt;&lt;/tr&gt;"</f>
        <v>&lt;tr&gt;&lt;td&gt;Direction&lt;/td&gt;&lt;td class='slds-truncate'&gt;pushtopics__Direction__c&lt;/td&gt;&lt;td&gt;Y&lt;/td&gt;&lt;td&gt;Direction of the Pipeline.&lt;/td&gt;&lt;/tr&gt;</v>
      </c>
    </row>
    <row r="8" spans="1:7" ht="86" thickBot="1" x14ac:dyDescent="0.25">
      <c r="A8" s="3" t="s">
        <v>33</v>
      </c>
      <c r="B8" s="4" t="s">
        <v>279</v>
      </c>
      <c r="C8" s="4" t="s">
        <v>37</v>
      </c>
      <c r="D8" s="5" t="s">
        <v>839</v>
      </c>
      <c r="F8" t="str">
        <f t="shared" si="0"/>
        <v>&lt;tr&gt;&lt;td&gt;Failure Message&lt;/td&gt;&lt;td class='slds-truncate'&gt;pushtopics__FailureMessage__c&lt;/td&gt;&lt;td&gt;N&lt;/td&gt;&lt;td&gt;If defined, the message will be shown in the notification when the Pipeline Execution fails. If undefined, a system default message will be displayed.&lt;/td&gt;&lt;/tr&gt;</v>
      </c>
      <c r="G8" t="str">
        <f>IF(LEFT(F8,1)="""",MID(F8, 1, LEN(F8) - 2),F8)</f>
        <v>&lt;tr&gt;&lt;td&gt;Failure Message&lt;/td&gt;&lt;td class='slds-truncate'&gt;pushtopics__FailureMessage__c&lt;/td&gt;&lt;td&gt;N&lt;/td&gt;&lt;td&gt;If defined, the message will be shown in the notification when the Pipeline Execution fails. If undefined, a system default message will be displayed.&lt;/td&gt;&lt;/tr&gt;</v>
      </c>
    </row>
    <row r="9" spans="1:7" ht="81" thickBot="1" x14ac:dyDescent="0.25">
      <c r="A9" s="54" t="s">
        <v>840</v>
      </c>
      <c r="B9" s="55" t="s">
        <v>244</v>
      </c>
      <c r="C9" s="55" t="s">
        <v>21</v>
      </c>
      <c r="D9" s="55" t="s">
        <v>841</v>
      </c>
      <c r="E9" s="34"/>
      <c r="F9" t="str">
        <f t="shared" si="0"/>
        <v>&lt;tr&gt;&lt;td&gt;Pipeline API Name&lt;/td&gt;&lt;td class='slds-truncate'&gt;pushtopics__ApiName__c&lt;/td&gt;&lt;td&gt;Y&lt;/td&gt;&lt;td&gt;The API Name of a Pipeline. It is a unique and external Id field, by default hidden from the page layout  and always defaulted to the Name field value.&lt;/td&gt;&lt;/tr&gt;</v>
      </c>
    </row>
    <row r="10" spans="1:7" ht="17" thickBot="1" x14ac:dyDescent="0.25">
      <c r="A10" s="54" t="s">
        <v>842</v>
      </c>
      <c r="B10" s="55" t="s">
        <v>18</v>
      </c>
      <c r="C10" s="55" t="s">
        <v>21</v>
      </c>
      <c r="D10" s="55" t="s">
        <v>843</v>
      </c>
      <c r="E10" s="34"/>
      <c r="F10" t="str">
        <f t="shared" si="0"/>
        <v>&lt;tr&gt;&lt;td&gt;Pipeline Name&lt;/td&gt;&lt;td class='slds-truncate'&gt;Name&lt;/td&gt;&lt;td&gt;Y&lt;/td&gt;&lt;td&gt;Name of the Pipeline.&lt;/td&gt;&lt;/tr&gt;</v>
      </c>
    </row>
    <row r="11" spans="1:7" ht="65" thickBot="1" x14ac:dyDescent="0.25">
      <c r="A11" s="59" t="s">
        <v>443</v>
      </c>
      <c r="B11" s="59" t="s">
        <v>446</v>
      </c>
      <c r="C11" s="4" t="s">
        <v>37</v>
      </c>
      <c r="D11" s="4" t="s">
        <v>445</v>
      </c>
      <c r="F11" t="str">
        <f t="shared" si="0"/>
        <v>&lt;tr&gt;&lt;td&gt;Notify Email Addresses&lt;/td&gt;&lt;td class='slds-truncate'&gt;pushtopics__NotifyEmailAddresses__c&lt;/td&gt;&lt;td&gt;N&lt;/td&gt;&lt;td&gt;Comma separated email addresses to be notified when the execution is completed if the Notify When Execution Completes? is checked.&lt;/td&gt;&lt;/tr&gt;</v>
      </c>
      <c r="G11" t="str">
        <f t="shared" ref="G11:G12" si="1">IF(LEFT(F11,1)="""",MID(F11, 1, LEN(F11) - 2),F11)</f>
        <v>&lt;tr&gt;&lt;td&gt;Notify Email Addresses&lt;/td&gt;&lt;td class='slds-truncate'&gt;pushtopics__NotifyEmailAddresses__c&lt;/td&gt;&lt;td&gt;N&lt;/td&gt;&lt;td&gt;Comma separated email addresses to be notified when the execution is completed if the Notify When Execution Completes? is checked.&lt;/td&gt;&lt;/tr&gt;</v>
      </c>
    </row>
    <row r="12" spans="1:7" ht="113" thickBot="1" x14ac:dyDescent="0.25">
      <c r="A12" s="59" t="s">
        <v>444</v>
      </c>
      <c r="B12" s="59" t="s">
        <v>447</v>
      </c>
      <c r="C12" s="4" t="s">
        <v>37</v>
      </c>
      <c r="D12" s="4" t="s">
        <v>562</v>
      </c>
      <c r="F12" t="str">
        <f t="shared" si="0"/>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c r="G12" t="str">
        <f t="shared" si="1"/>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row>
    <row r="13" spans="1:7" ht="81" thickBot="1" x14ac:dyDescent="0.25">
      <c r="A13" s="54" t="s">
        <v>528</v>
      </c>
      <c r="B13" s="55" t="s">
        <v>527</v>
      </c>
      <c r="C13" s="55" t="s">
        <v>37</v>
      </c>
      <c r="D13" s="57" t="s">
        <v>844</v>
      </c>
      <c r="F13" t="str">
        <f t="shared" si="0"/>
        <v>&lt;tr&gt;&lt;td&gt;Stop Remaining When An Executable Fails?&lt;/td&gt;&lt;td class='slds-truncate'&gt;pushtopics__StopRemainingWhenAnExecutableFails__c&lt;/td&gt;&lt;td&gt;N&lt;/td&gt;&lt;td&gt;If checked, when one of the Pipeline's Executables completes and fails the execution, the Pipeline Execution stops without executing the remaining Executables.&lt;/td&gt;&lt;/tr&gt;</v>
      </c>
    </row>
    <row r="14" spans="1:7" ht="86" thickBot="1" x14ac:dyDescent="0.25">
      <c r="A14" s="3" t="s">
        <v>32</v>
      </c>
      <c r="B14" s="4" t="s">
        <v>296</v>
      </c>
      <c r="C14" s="4" t="s">
        <v>37</v>
      </c>
      <c r="D14" s="5" t="s">
        <v>845</v>
      </c>
      <c r="F14" t="str">
        <f t="shared" si="0"/>
        <v>&lt;tr&gt;&lt;td&gt;Success Message&lt;/td&gt;&lt;td class='slds-truncate'&gt;pushtopics__SuccessMessage__c&lt;/td&gt;&lt;td&gt;N&lt;/td&gt;&lt;td&gt;If defined, the message will be shown in the notification when the Pipeline Execution succeeds. If undefined, a system default message will be displayed.&lt;/td&gt;&lt;/tr&gt;</v>
      </c>
      <c r="G14" t="str">
        <f>IF(LEFT(F14,1)="""",MID(F14, 1, LEN(F14) - 2),F14)</f>
        <v>&lt;tr&gt;&lt;td&gt;Success Message&lt;/td&gt;&lt;td class='slds-truncate'&gt;pushtopics__SuccessMessage__c&lt;/td&gt;&lt;td&gt;N&lt;/td&gt;&lt;td&gt;If defined, the message will be shown in the notification when the Pipeline Execution succeeds. If undefined, a system default message will be displayed.&lt;/td&gt;&lt;/tr&gt;</v>
      </c>
    </row>
    <row r="15" spans="1:7" x14ac:dyDescent="0.2">
      <c r="A15" s="34"/>
      <c r="B15" s="34"/>
      <c r="C15" s="34"/>
      <c r="D15" s="34"/>
      <c r="E15" s="34"/>
      <c r="F15" s="34" t="s">
        <v>355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94</vt:i4>
      </vt:variant>
    </vt:vector>
  </HeadingPairs>
  <TitlesOfParts>
    <vt:vector size="109" baseType="lpstr">
      <vt:lpstr>catalog</vt:lpstr>
      <vt:lpstr>calculate_values</vt:lpstr>
      <vt:lpstr>formula_operators_and_functions</vt:lpstr>
      <vt:lpstr>connection</vt:lpstr>
      <vt:lpstr>connection1</vt:lpstr>
      <vt:lpstr>schedule</vt:lpstr>
      <vt:lpstr>job_schedule</vt:lpstr>
      <vt:lpstr>executable_schedule</vt:lpstr>
      <vt:lpstr>pipeline</vt:lpstr>
      <vt:lpstr>job_execution</vt:lpstr>
      <vt:lpstr>direction</vt:lpstr>
      <vt:lpstr>executable</vt:lpstr>
      <vt:lpstr>execution</vt:lpstr>
      <vt:lpstr>field_mapping</vt:lpstr>
      <vt:lpstr>batch_execution</vt:lpstr>
      <vt:lpstr>calculate_values!_Toc79526094</vt:lpstr>
      <vt:lpstr>calculate_values!_Toc79526105</vt:lpstr>
      <vt:lpstr>calculate_values!_Toc79526108</vt:lpstr>
      <vt:lpstr>calculate_values!_Toc79526125</vt:lpstr>
      <vt:lpstr>calculate_values!AddDef</vt:lpstr>
      <vt:lpstr>calculate_values!AddExampleCode</vt:lpstr>
      <vt:lpstr>calculate_values!AddExampleDesc</vt:lpstr>
      <vt:lpstr>calculate_values!ADDMONTHSDef</vt:lpstr>
      <vt:lpstr>calculate_values!ADDMONTHSUse</vt:lpstr>
      <vt:lpstr>calculate_values!AddUse</vt:lpstr>
      <vt:lpstr>calculate_values!ANDANDDesc</vt:lpstr>
      <vt:lpstr>calculate_values!ANDANDExampleCode</vt:lpstr>
      <vt:lpstr>calculate_values!ANDANDUse</vt:lpstr>
      <vt:lpstr>calculate_values!BankAccount</vt:lpstr>
      <vt:lpstr>calculate_values!BEGINS_use</vt:lpstr>
      <vt:lpstr>calculate_values!BEGINSDef</vt:lpstr>
      <vt:lpstr>calculate_values!BEGINSExampleCode</vt:lpstr>
      <vt:lpstr>calculate_values!BLANKVALUEDef</vt:lpstr>
      <vt:lpstr>calculate_values!BLANKVALUEExampleDesc</vt:lpstr>
      <vt:lpstr>calculate_values!BLANKVALUEUse</vt:lpstr>
      <vt:lpstr>calculate_values!CommissionMillionDesc</vt:lpstr>
      <vt:lpstr>calculate_values!ConcatenateDef</vt:lpstr>
      <vt:lpstr>calculate_values!ConcatenateUse</vt:lpstr>
      <vt:lpstr>calculate_values!CONTAINS_use</vt:lpstr>
      <vt:lpstr>calculate_values!CONTAINSDef</vt:lpstr>
      <vt:lpstr>calculate_values!CONTAINSExampleDesc</vt:lpstr>
      <vt:lpstr>calculate_values!ContractApprovalProcessDesc</vt:lpstr>
      <vt:lpstr>calculate_values!DATEDef</vt:lpstr>
      <vt:lpstr>calculate_values!DATEUse</vt:lpstr>
      <vt:lpstr>calculate_values!DATEVALUEDef</vt:lpstr>
      <vt:lpstr>calculate_values!DATEVALUEUse</vt:lpstr>
      <vt:lpstr>calculate_values!DivideDef</vt:lpstr>
      <vt:lpstr>calculate_values!DivideRevEmpExampleCode</vt:lpstr>
      <vt:lpstr>calculate_values!DivideUse</vt:lpstr>
      <vt:lpstr>calculate_values!EqualDef</vt:lpstr>
      <vt:lpstr>calculate_values!EqualUse</vt:lpstr>
      <vt:lpstr>calculate_values!ExpenseIDCode</vt:lpstr>
      <vt:lpstr>formula_operators_and_functions!FormulaOperatorDef</vt:lpstr>
      <vt:lpstr>calculate_values!GreaterThanDef</vt:lpstr>
      <vt:lpstr>calculate_values!GreaterThanEqual</vt:lpstr>
      <vt:lpstr>calculate_values!GreaterThanEqualUse</vt:lpstr>
      <vt:lpstr>calculate_values!GreaterThanUse</vt:lpstr>
      <vt:lpstr>calculate_values!IF_use</vt:lpstr>
      <vt:lpstr>calculate_values!IFDef</vt:lpstr>
      <vt:lpstr>calculate_values!ISBLANKDef</vt:lpstr>
      <vt:lpstr>calculate_values!ISBLANKExampleCode</vt:lpstr>
      <vt:lpstr>calculate_values!ISBLANKUse</vt:lpstr>
      <vt:lpstr>calculate_values!ISNUMBERDef</vt:lpstr>
      <vt:lpstr>calculate_values!ISNUMBERUse</vt:lpstr>
      <vt:lpstr>calculate_values!LEFTDef</vt:lpstr>
      <vt:lpstr>calculate_values!LEFTUse</vt:lpstr>
      <vt:lpstr>calculate_values!LEN_use</vt:lpstr>
      <vt:lpstr>calculate_values!LENDef</vt:lpstr>
      <vt:lpstr>calculate_values!LessEqualDef</vt:lpstr>
      <vt:lpstr>calculate_values!LessEqualUse</vt:lpstr>
      <vt:lpstr>calculate_values!LessThanDef</vt:lpstr>
      <vt:lpstr>calculate_values!LessThanUse</vt:lpstr>
      <vt:lpstr>calculate_values!LOWERDef</vt:lpstr>
      <vt:lpstr>calculate_values!LOWERUse</vt:lpstr>
      <vt:lpstr>calculate_values!MultiplyDef</vt:lpstr>
      <vt:lpstr>calculate_values!MultiplyExampleCode</vt:lpstr>
      <vt:lpstr>calculate_values!MultiplyUse</vt:lpstr>
      <vt:lpstr>calculate_values!NOT_use</vt:lpstr>
      <vt:lpstr>calculate_values!NOTDef</vt:lpstr>
      <vt:lpstr>calculate_values!NotEqualDef</vt:lpstr>
      <vt:lpstr>calculate_values!NotEqualExampleCode</vt:lpstr>
      <vt:lpstr>calculate_values!NotEqualUse</vt:lpstr>
      <vt:lpstr>calculate_values!NOWDef</vt:lpstr>
      <vt:lpstr>calculate_values!NOWLeadAgingCode</vt:lpstr>
      <vt:lpstr>calculate_values!NOWUse</vt:lpstr>
      <vt:lpstr>calculate_values!OR_use</vt:lpstr>
      <vt:lpstr>calculate_values!ORDef</vt:lpstr>
      <vt:lpstr>calculate_values!OROR_use</vt:lpstr>
      <vt:lpstr>calculate_values!ORORDef</vt:lpstr>
      <vt:lpstr>calculate_values!ORORExampleCode</vt:lpstr>
      <vt:lpstr>calculate_values!ParenDef</vt:lpstr>
      <vt:lpstr>calculate_values!ParenUse</vt:lpstr>
      <vt:lpstr>calculate_values!RIGHTDef</vt:lpstr>
      <vt:lpstr>calculate_values!RIGHTUse</vt:lpstr>
      <vt:lpstr>calculate_values!ROUNDDef</vt:lpstr>
      <vt:lpstr>calculate_values!ROUNDUse</vt:lpstr>
      <vt:lpstr>calculate_values!SUBSTITUTEDef</vt:lpstr>
      <vt:lpstr>calculate_values!SUBSTITUTEUse</vt:lpstr>
      <vt:lpstr>calculate_values!SubtractDef</vt:lpstr>
      <vt:lpstr>calculate_values!SubtractExampleDesc</vt:lpstr>
      <vt:lpstr>calculate_values!TEXTDef</vt:lpstr>
      <vt:lpstr>calculate_values!TEXTUse</vt:lpstr>
      <vt:lpstr>calculate_values!TODAYDef</vt:lpstr>
      <vt:lpstr>calculate_values!TODAYUse</vt:lpstr>
      <vt:lpstr>calculate_values!TRIM_use</vt:lpstr>
      <vt:lpstr>calculate_values!TRIMcode</vt:lpstr>
      <vt:lpstr>calculate_values!TRIMDef</vt:lpstr>
      <vt:lpstr>calculate_values!VLOOKUPDef</vt:lpstr>
      <vt:lpstr>calculate_values!VLOOKUPUse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o</cp:lastModifiedBy>
  <dcterms:created xsi:type="dcterms:W3CDTF">2021-08-11T02:13:17Z</dcterms:created>
  <dcterms:modified xsi:type="dcterms:W3CDTF">2024-03-05T04:19:56Z</dcterms:modified>
</cp:coreProperties>
</file>