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<sst xmlns="http://schemas.openxmlformats.org/spreadsheetml/2006/main" count="3189" uniqueCount="1435">
  <si>
    <t>80426</t>
  </si>
  <si>
    <t>370</t>
  </si>
  <si>
    <t>YH</t>
  </si>
  <si>
    <t>E08000016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</si>
  <si>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</si>
  <si>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</si>
  <si>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</si>
  <si>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</si>
  <si>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</si>
  <si>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</si>
  <si>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</si>
  <si>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</si>
  <si>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0.1763</t>
  </si>
  <si>
    <t>0.1813</t>
  </si>
  <si>
    <t>4</t>
  </si>
  <si>
    <t>Sentiment neutral</t>
  </si>
  <si>
    <t>['0.013*"’" + 0.008*"well" + 0.007*"needs" + 0.005*"effective" + 0.005*"information" + 0.004*"timely" + 0.004*"practice" + 0.004*"quality" + 0.004*"risk" + 0.004*"clear"', '0.014*"’" + 0.011*"well" + 0.006*"benefit" + 0.005*"needs" + 0.005*"good" + 0.005*"means" + 0.005*"plans" + 0.005*"protection" + 0.005*"practice" + 0.004*"Barnsley"', '0.009*"’" + 0.007*"well" + 0.007*"needs" + 0.005*"good" + 0.005*"effective" + 0.005*"Barnsley" + 0.005*"protection" + 0.005*"plans" + 0.004*"benefit" + 0.004*"education"']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</si>
  <si>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</si>
  <si>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</si>
  <si>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</si>
  <si>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</si>
  <si>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</si>
  <si>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</si>
  <si>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</si>
  <si>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</si>
  <si>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</si>
  <si>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</si>
  <si>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</si>
  <si>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0.1832</t>
  </si>
  <si>
    <t>0.1863</t>
  </si>
  <si>
    <t>6</t>
  </si>
  <si>
    <t>['0.020*"’" + 0.010*"well" + 0.008*"needs" + 0.005*"Somerset" + 0.005*"practice" + 0.005*"protection" + 0.004*"East" + 0.004*"leaders" + 0.004*"4" + 0.004*"2022"', '0.021*"’" + 0.008*"well" + 0.005*"practice" + 0.005*"impact" + 0.005*"leaders" + 0.005*"plans" + 0.005*"‘" + 0.004*"28" + 0.004*"4" + 0.004*"Bath"', '0.013*"’" + 0.008*"well" + 0.006*"plans" + 0.006*"effective" + 0.006*"needs" + 0.006*"practice" + 0.005*"leaders" + 0.005*"receive" + 0.005*"clear" + 0.005*"North"']</t>
  </si>
  <si>
    <t>80428</t>
  </si>
  <si>
    <t>822</t>
  </si>
  <si>
    <t>E</t>
  </si>
  <si>
    <t>E06000055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</si>
  <si>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</si>
  <si>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</si>
  <si>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</si>
  <si>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</si>
  <si>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</si>
  <si>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</si>
  <si>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0.2172</t>
  </si>
  <si>
    <t>0.2058</t>
  </si>
  <si>
    <t>7</t>
  </si>
  <si>
    <t>['0.019*"’" + 0.006*"needs" + 0.006*"good" + 0.006*"ensure" + 0.005*"Bedford" + 0.005*"plans" + 0.005*"education" + 0.005*"well" + 0.004*"need" + 0.004*"progress"', '0.019*"’" + 0.007*"needs" + 0.006*"ensure" + 0.005*"well" + 0.005*"supported" + 0.005*"education" + 0.005*"15" + 0.004*"Bedford" + 0.004*"progress" + 0.004*"relationships"', '0.019*"’" + 0.007*"ensure" + 0.007*"well" + 0.007*"needs" + 0.006*"plans" + 0.005*"Borough" + 0.005*"Bedford" + 0.005*"supported" + 0.005*"progress" + 0.005*"family"']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</si>
  <si>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</si>
  <si>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</si>
  <si>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</si>
  <si>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</si>
  <si>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</si>
  <si>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</si>
  <si>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</si>
  <si>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</si>
  <si>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</si>
  <si>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</si>
  <si>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</si>
  <si>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0.1947</t>
  </si>
  <si>
    <t>['0.015*"’" + 0.009*"needs" + 0.006*"trust" + 0.006*"plans" + 0.006*"well" + 0.006*"Birmingham" + 0.005*"effective" + 0.005*"appropriate" + 0.005*"progress" + 0.004*"2023"', '0.017*"’" + 0.009*"needs" + 0.007*"well" + 0.007*"effective" + 0.006*"plans" + 0.005*"Birmingham" + 0.005*"trust" + 0.005*"appropriate" + 0.005*"progress" + 0.005*"risk"', '0.015*"’" + 0.011*"needs" + 0.007*"effective" + 0.006*"well" + 0.006*"progress" + 0.006*"3" + 0.006*"plans" + 0.006*"Birmingham" + 0.005*"20" + 0.005*"response"']</t>
  </si>
  <si>
    <t>80430</t>
  </si>
  <si>
    <t>889</t>
  </si>
  <si>
    <t>NW</t>
  </si>
  <si>
    <t>E06000008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</si>
  <si>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</si>
  <si>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</si>
  <si>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</si>
  <si>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</si>
  <si>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</si>
  <si>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</si>
  <si>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</si>
  <si>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</t>
  </si>
  <si>
    <t>1</t>
  </si>
  <si>
    <t>['0.016*"’" + 0.008*"practice" + 0.008*"quality" + 0.007*"Blackburn" + 0.007*"well" + 0.006*"needs" + 0.006*"impact" + 0.005*"means" + 0.005*"planning" + 0.005*"Darwen"', '0.010*"’" + 0.007*"needs" + 0.006*"quality" + 0.005*"practice" + 0.005*"Blackburn" + 0.005*"Darwen" + 0.005*"impact" + 0.005*"well" + 0.004*"planning" + 0.004*"24"', '0.014*"’" + 0.008*"needs" + 0.008*"Darwen" + 0.007*"practice" + 0.006*"impact" + 0.006*"quality" + 0.006*"Blackburn" + 0.006*"well" + 0.005*"means" + 0.005*"effective"']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</si>
  <si>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</si>
  <si>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</si>
  <si>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</si>
  <si>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</si>
  <si>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</si>
  <si>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</si>
  <si>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</si>
  <si>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</si>
  <si>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</si>
  <si>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</si>
  <si>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</si>
  <si>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['0.015*"’" + 0.010*"needs" + 0.008*"well" + 0.007*"Blackpool" + 0.006*"effective" + 0.005*"experiences" + 0.005*"quality" + 0.005*"5" + 0.004*"plans" + 0.004*"understand"', '0.017*"’" + 0.009*"needs" + 0.009*"well" + 0.007*"Blackpool" + 0.007*"effective" + 0.005*"practice" + 0.005*"16" + 0.005*"progress" + 0.005*"plans" + 0.004*"supported"', '0.017*"’" + 0.011*"needs" + 0.010*"well" + 0.007*"Blackpool" + 0.006*"plans" + 0.006*"supported" + 0.006*"practice" + 0.005*"carers" + 0.005*"good" + 0.005*"quality"']</t>
  </si>
  <si>
    <t>350</t>
  </si>
  <si>
    <t>E08000001</t>
  </si>
  <si>
    <t>bolton</t>
  </si>
  <si>
    <t>https://files.ofsted.gov.uk/v1/file/50004465</t>
  </si>
  <si>
    <t>23/04/2018</t>
  </si>
  <si>
    <t>04/05/2018</t>
  </si>
  <si>
    <t>12/06/18</t>
  </si>
  <si>
    <t>0.2379</t>
  </si>
  <si>
    <t>['0.014*"’" + 0.009*"good" + 0.007*"needs" + 0.006*"well" + 0.006*"experiences" + 0.005*"early" + 0.005*"protection" + 0.005*"ensure" + 0.005*"risk" + 0.005*"practice"', '0.012*"’" + 0.010*"good" + 0.007*"needs" + 0.006*"well" + 0.006*"appropriate" + 0.006*"experiences" + 0.005*"planning" + 0.005*"effective" + 0.005*"risk" + 0.005*"ensure"', '0.009*"’" + 0.008*"well" + 0.008*"good" + 0.007*"needs" + 0.006*"appropriate" + 0.005*"effective" + 0.004*"planning" + 0.004*"risk" + 0.004*"ensure" + 0.004*"experiences"']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</si>
  <si>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</si>
  <si>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</si>
  <si>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</si>
  <si>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</si>
  <si>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</si>
  <si>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</si>
  <si>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</si>
  <si>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</si>
  <si>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</si>
  <si>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</si>
  <si>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</si>
  <si>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['0.021*"’" + 0.007*"practice" + 0.007*"quality" + 0.005*"progress" + 0.005*"Poole" + 0.005*"Christchurch" + 0.005*"time" + 0.005*"17" + 0.005*"risk" + 0.005*"impact"', '0.017*"’" + 0.007*"quality" + 0.005*"progress" + 0.005*"Bournemouth" + 0.005*"6" + 0.005*"However" + 0.004*"impact" + 0.004*"Christchurch" + 0.004*"17" + 0.004*"time"', '0.014*"’" + 0.005*"practice" + 0.004*"quality" + 0.004*"progress" + 0.004*"risk" + 0.004*"number" + 0.004*"6" + 0.004*"17" + 0.004*"impact" + 0.004*"Bournemouth"']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</si>
  <si>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</si>
  <si>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</si>
  <si>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</si>
  <si>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</si>
  <si>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</si>
  <si>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</si>
  <si>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</si>
  <si>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</si>
  <si>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</si>
  <si>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</si>
  <si>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</si>
  <si>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0.2056</t>
  </si>
  <si>
    <t>3</t>
  </si>
  <si>
    <t>['0.015*"’" + 0.006*"needs" + 0.005*"Bracknell" + 0.005*"provided" + 0.005*"risk" + 0.005*"quality" + 0.005*"carers" + 0.005*"Forest" + 0.005*"good" + 0.005*"effective"', '0.018*"’" + 0.007*"risk" + 0.007*"Forest" + 0.007*"needs" + 0.006*"effective" + 0.006*"quality" + 0.006*"good" + 0.005*"plans" + 0.005*"well" + 0.005*"progress"', '0.016*"’" + 0.009*"Bracknell" + 0.007*"Forest" + 0.007*"needs" + 0.006*"good" + 0.006*"quality" + 0.006*"risk" + 0.006*"progress" + 0.005*"need" + 0.005*"effective"']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</si>
  <si>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</si>
  <si>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</si>
  <si>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</si>
  <si>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</si>
  <si>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</si>
  <si>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</si>
  <si>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</si>
  <si>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</si>
  <si>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</si>
  <si>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0.1789</t>
  </si>
  <si>
    <t>5</t>
  </si>
  <si>
    <t>['0.011*"’" + 0.008*"needs" + 0.006*"well" + 0.005*"leaders" + 0.005*"recording" + 0.004*"need" + 0.004*"good" + 0.004*"quality" + 0.004*"arrangements" + 0.004*"effective"', '0.017*"’" + 0.010*"needs" + 0.008*"good" + 0.006*"leaders" + 0.006*"recording" + 0.006*"plans" + 0.006*"need" + 0.005*"well" + 0.005*"supported" + 0.005*"effectively"', '0.013*"’" + 0.011*"good" + 0.009*"needs" + 0.006*"recording" + 0.006*"well" + 0.005*"quality" + 0.005*"However" + 0.005*"Hove" + 0.005*"response" + 0.005*"arrangements"']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</si>
  <si>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</si>
  <si>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</si>
  <si>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</si>
  <si>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</si>
  <si>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</si>
  <si>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</si>
  <si>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</si>
  <si>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</si>
  <si>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</si>
  <si>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0.1964</t>
  </si>
  <si>
    <t>2</t>
  </si>
  <si>
    <t>['0.015*"’" + 0.008*"well" + 0.007*"needs" + 0.007*"Bristol" + 0.007*"good" + 0.005*"leaders" + 0.005*"progress" + 0.005*"health" + 0.005*"need" + 0.004*"27"', '0.018*"’" + 0.008*"Bristol" + 0.006*"well" + 0.006*"good" + 0.005*"needs" + 0.005*"progress" + 0.005*"health" + 0.005*"plans" + 0.004*"need" + 0.004*"risk"', '0.023*"’" + 0.010*"well" + 0.009*"good" + 0.009*"needs" + 0.007*"Bristol" + 0.005*"receive" + 0.005*"always" + 0.005*"health" + 0.005*"16" + 0.005*"progress"']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</si>
  <si>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</si>
  <si>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</si>
  <si>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</si>
  <si>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</si>
  <si>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</si>
  <si>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</si>
  <si>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</si>
  <si>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</si>
  <si>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['0.011*"’" + 0.005*"plans" + 0.004*"many" + 0.004*"practice" + 0.004*"6" + 0.004*"number" + 0.004*"2021" + 0.004*"17" + 0.003*"protection" + 0.003*"Buckinghamshire"', '0.015*"’" + 0.005*"number" + 0.005*"Buckinghamshire" + 0.005*"17" + 0.005*"plans" + 0.005*"protection" + 0.004*"2021" + 0.004*"December" + 0.004*"needs" + 0.004*"6"', '0.013*"’" + 0.005*"plans" + 0.004*"number" + 0.004*"December" + 0.004*"6" + 0.004*"many" + 0.004*"practice" + 0.004*"Buckinghamshire" + 0.004*"17" + 0.003*"progress"']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</si>
  <si>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</si>
  <si>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</si>
  <si>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</si>
  <si>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</si>
  <si>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</si>
  <si>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</si>
  <si>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</si>
  <si>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</si>
  <si>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</si>
  <si>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</si>
  <si>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0.1679</t>
  </si>
  <si>
    <t>['0.013*"’" + 0.007*"2021" + 0.006*"protection" + 0.006*"risk" + 0.005*"needs" + 0.005*"quality" + 0.005*"impact" + 0.004*"team" + 0.004*"new" + 0.004*"Bury"', '0.009*"’" + 0.007*"protection" + 0.006*"team" + 0.006*"practice" + 0.005*"needs" + 0.005*"need" + 0.005*"2021" + 0.005*"risk" + 0.005*"impact" + 0.005*"October"', '0.012*"’" + 0.008*"needs" + 0.007*"2021" + 0.006*"practice" + 0.006*"protection" + 0.006*"team" + 0.005*"Bury" + 0.005*"need" + 0.005*"impact" + 0.005*"timely"']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</si>
  <si>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</si>
  <si>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</si>
  <si>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</si>
  <si>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</si>
  <si>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</si>
  <si>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</si>
  <si>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</si>
  <si>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</si>
  <si>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</si>
  <si>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+ 0.006*"practice" + 0.005*"well" + 0.005*"effective" + 0.005*"‘" + 0.005*"protection" + 0.005*"good" + 0.004*"Calderdale" + 0.004*"need" + 0.004*"education"', '0.018*"’" + 0.008*"well" + 0.006*"practice" + 0.006*"good" + 0.006*"Calderdale" + 0.005*"risk" + 0.005*"protection" + 0.004*"‘" + 0.004*"leaders" + 0.004*"needs"', '0.011*"’" + 0.008*"well" + 0.005*"Calderdale" + 0.005*"good" + 0.004*"carers" + 0.004*"practice" + 0.004*"effective" + 0.004*"inform" + 0.004*"protection" + 0.003*"education"']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</si>
  <si>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</si>
  <si>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</si>
  <si>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</si>
  <si>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</si>
  <si>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</si>
  <si>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</si>
  <si>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</si>
  <si>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</si>
  <si>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</si>
  <si>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</si>
  <si>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0.175</t>
  </si>
  <si>
    <t>['0.015*"’" + 0.011*"well" + 0.010*"need" + 0.008*"good" + 0.008*"needs" + 0.008*"impact" + 0.007*"plans" + 0.007*"teams" + 0.007*"effective" + 0.006*"quality"', '0.011*"’" + 0.008*"good" + 0.007*"impact" + 0.007*"needs" + 0.006*"plans" + 0.006*"well" + 0.006*"teams" + 0.006*"need" + 0.005*"quality" + 0.005*"protection"', '0.015*"’" + 0.011*"well" + 0.010*"good" + 0.008*"needs" + 0.007*"teams" + 0.006*"progress" + 0.006*"However" + 0.006*"quality" + 0.006*"plans" + 0.006*"impact"']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</si>
  <si>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</si>
  <si>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</si>
  <si>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</si>
  <si>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</si>
  <si>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</si>
  <si>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</si>
  <si>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</si>
  <si>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</si>
  <si>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</si>
  <si>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['0.023*"’" + 0.010*"well" + 0.008*"needs" + 0.006*"plans" + 0.006*"carers" + 0.006*"Central" + 0.006*"need" + 0.006*"progress" + 0.005*"effective" + 0.005*"good"', '0.015*"’" + 0.007*"well" + 0.007*"good" + 0.006*"need" + 0.006*"needs" + 0.006*"progress" + 0.006*"carers" + 0.005*"plans" + 0.005*"supported" + 0.005*"number"', '0.009*"’" + 0.009*"well" + 0.007*"needs" + 0.007*"need" + 0.006*"good" + 0.006*"carers" + 0.005*"Bedfordshire" + 0.005*"effective" + 0.005*"plans" + 0.004*"Central"']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</si>
  <si>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</si>
  <si>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</si>
  <si>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</si>
  <si>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</si>
  <si>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</si>
  <si>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</si>
  <si>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</si>
  <si>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</si>
  <si>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</si>
  <si>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</si>
  <si>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</si>
  <si>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+ 0.007*"good" + 0.007*"well" + 0.006*"practice" + 0.006*"needs" + 0.006*"plans" + 0.005*"need" + 0.005*"supported" + 0.005*"However" + 0.004*"quality"', '0.014*"’" + 0.008*"well" + 0.007*"needs" + 0.007*"good" + 0.007*"supported" + 0.006*"always" + 0.006*"plans" + 0.006*"ensure" + 0.006*"effective" + 0.005*"need"', '0.015*"’" + 0.008*"well" + 0.008*"needs" + 0.007*"good" + 0.007*"plans" + 0.007*"practice" + 0.006*"need" + 0.005*"However" + 0.005*"always" + 0.005*"risk"']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</si>
  <si>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</si>
  <si>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</si>
  <si>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</si>
  <si>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</si>
  <si>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</si>
  <si>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</si>
  <si>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</si>
  <si>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</si>
  <si>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</si>
  <si>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</si>
  <si>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</si>
  <si>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['0.026*"’" + 0.008*"well" + 0.008*"needs" + 0.006*"practice" + 0.005*"order" + 0.005*"effectively" + 0.005*"receive" + 0.004*"plans" + 0.004*"always" + 0.004*"progress"', '0.011*"’" + 0.005*"well" + 0.004*"needs" + 0.003*"always" + 0.003*"intervention" + 0.003*"learning" + 0.003*"practice" + 0.003*"good" + 0.003*"information" + 0.003*"impact"', '0.020*"’" + 0.007*"well" + 0.007*"needs" + 0.004*"effective" + 0.004*"plans" + 0.004*"practice" + 0.004*"impact" + 0.004*"early" + 0.004*"leaders" + 0.004*"effectively"']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</si>
  <si>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</si>
  <si>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</si>
  <si>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</si>
  <si>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</si>
  <si>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</si>
  <si>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</si>
  <si>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</si>
  <si>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</si>
  <si>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</si>
  <si>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</si>
  <si>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0.1621</t>
  </si>
  <si>
    <t>['0.023*"’" + 0.006*"plans" + 0.005*"Bradford" + 0.004*"November" + 0.004*"practice" + 0.004*"Borough" + 0.004*"worker" + 0.004*"planning" + 0.004*"◼" + 0.004*"City"', '0.021*"’" + 0.008*"plans" + 0.006*"needs" + 0.005*"Bradford" + 0.005*"2" + 0.005*"21" + 0.005*"2022" + 0.004*"need" + 0.004*"quality" + 0.004*"lack"', '0.018*"’" + 0.006*"plans" + 0.005*"2" + 0.005*"impact" + 0.005*"risk" + 0.005*"needs" + 0.005*"Bradford" + 0.004*"Council" + 0.004*"quality" + 0.004*"◼"']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</si>
  <si>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</si>
  <si>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</si>
  <si>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</si>
  <si>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</si>
  <si>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</si>
  <si>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</si>
  <si>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</si>
  <si>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</si>
  <si>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</si>
  <si>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</si>
  <si>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['0.016*"needs" + 0.012*"’" + 0.011*"ensure" + 0.011*"well" + 0.007*"effective" + 0.006*"clear" + 0.006*"good" + 0.005*"individual" + 0.005*"progress" + 0.005*"plans"', '0.012*"’" + 0.009*"well" + 0.009*"needs" + 0.007*"effective" + 0.006*"progress" + 0.006*"clear" + 0.006*"ensure" + 0.004*"good" + 0.004*"clearly" + 0.004*"supported"', '0.011*"’" + 0.009*"well" + 0.009*"needs" + 0.007*"ensure" + 0.007*"plans" + 0.006*"clear" + 0.006*"progress" + 0.006*"effective" + 0.006*"good" + 0.005*"within"']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</si>
  <si>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</si>
  <si>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</si>
  <si>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</si>
  <si>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</si>
  <si>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</si>
  <si>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</si>
  <si>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</si>
  <si>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</si>
  <si>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</si>
  <si>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</si>
  <si>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</si>
  <si>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['0.012*"’" + 0.008*"quality" + 0.008*"leaders" + 0.007*"Wakefield" + 0.007*"November" + 0.007*"well" + 0.007*"good" + 0.006*"plans" + 0.006*"effective" + 0.005*"progress"', '0.018*"’" + 0.008*"well" + 0.007*"November" + 0.007*"leaders" + 0.007*"effective" + 0.006*"Wakefield" + 0.006*"quality" + 0.006*"good" + 0.005*"plans" + 0.005*"ensure"', '0.019*"’" + 0.009*"Wakefield" + 0.007*"quality" + 0.007*"practice" + 0.007*"well" + 0.007*"November" + 0.007*"effective" + 0.007*"good" + 0.006*"plans" + 0.006*"leaders"']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</si>
  <si>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</si>
  <si>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</si>
  <si>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</si>
  <si>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</si>
  <si>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</si>
  <si>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</si>
  <si>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</si>
  <si>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</si>
  <si>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['0.017*"’" + 0.008*"quality" + 0.007*"March" + 0.007*"needs" + 0.006*"However" + 0.006*"effective" + 0.005*"plans" + 0.005*"7" + 0.005*"ensure" + 0.005*"training"', '0.013*"’" + 0.008*"needs" + 0.006*"ensure" + 0.006*"effective" + 0.006*"March" + 0.006*"York" + 0.006*"quality" + 0.005*"However" + 0.005*"need" + 0.005*"education"', '0.015*"’" + 0.008*"March" + 0.007*"needs" + 0.006*"quality" + 0.005*"practice" + 0.005*"effective" + 0.005*"well" + 0.005*"York" + 0.005*"good" + 0.005*"7"']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</si>
  <si>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</si>
  <si>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</si>
  <si>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</si>
  <si>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</si>
  <si>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</si>
  <si>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</si>
  <si>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</si>
  <si>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</si>
  <si>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</si>
  <si>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</si>
  <si>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0.1729</t>
  </si>
  <si>
    <t>['0.014*"well" + 0.012*"’" + 0.009*"quality" + 0.009*"effective" + 0.007*"leaders" + 0.005*"timely" + 0.005*"plans" + 0.005*"good" + 0.005*"arrangements" + 0.004*"practice"', '0.016*"well" + 0.013*"’" + 0.011*"quality" + 0.010*"leaders" + 0.009*"effective" + 0.006*"plans" + 0.006*"good" + 0.006*"arrangements" + 0.006*"highly" + 0.005*"ensure"', '0.013*"well" + 0.011*"’" + 0.008*"quality" + 0.008*"effective" + 0.007*"leaders" + 0.006*"timely" + 0.006*"good" + 0.005*"plans" + 0.005*"arrangements" + 0.004*"strong"']</t>
  </si>
  <si>
    <t>80455</t>
  </si>
  <si>
    <t>420</t>
  </si>
  <si>
    <t>E06000053</t>
  </si>
  <si>
    <t>isles of scilly</t>
  </si>
  <si>
    <t>https://files.ofsted.gov.uk/v1/file/50135438</t>
  </si>
  <si>
    <t>joy howick</t>
  </si>
  <si>
    <t>19/12/19</t>
  </si>
  <si>
    <t>0.1647</t>
  </si>
  <si>
    <t>['0.024*"’" + 0.010*"well" + 0.008*"leaders" + 0.007*"Senior" + 0.006*"practice" + 0.006*"need" + 0.006*"‘" + 0.005*"Scilly" + 0.004*"plans" + 0.004*"workforce"', '0.020*"’" + 0.008*"well" + 0.006*"practice" + 0.005*"plans" + 0.005*"Senior" + 0.005*"Scilly" + 0.005*"quality" + 0.005*"ensure" + 0.004*"‘" + 0.004*"good"', '0.018*"’" + 0.008*"well" + 0.006*"practice" + 0.006*"Senior" + 0.006*"leaders" + 0.005*"plans" + 0.005*"need" + 0.005*"‘" + 0.005*"Scilly" + 0.005*"quality"']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</si>
  <si>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</si>
  <si>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</si>
  <si>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</si>
  <si>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</si>
  <si>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</si>
  <si>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</si>
  <si>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</si>
  <si>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</si>
  <si>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</si>
  <si>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</si>
  <si>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</si>
  <si>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['0.016*"’" + 0.007*"well" + 0.007*"Coventry" + 0.007*"plans" + 0.007*"needs" + 0.006*"strong" + 0.006*"family" + 0.005*"need" + 0.005*"1" + 0.005*"supported"', '0.023*"’" + 0.009*"well" + 0.009*"needs" + 0.009*"supported" + 0.008*"Coventry" + 0.006*"family" + 0.006*"plans" + 0.005*"strong" + 0.005*"need" + 0.005*"ensure"', '0.016*"’" + 0.009*"Coventry" + 0.007*"well" + 0.005*"supported" + 0.005*"needs" + 0.005*"plans" + 0.005*"family" + 0.004*"strong" + 0.004*"1" + 0.004*"need"']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</si>
  <si>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</si>
  <si>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</si>
  <si>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</si>
  <si>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</si>
  <si>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</si>
  <si>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</si>
  <si>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</si>
  <si>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</si>
  <si>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</si>
  <si>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</si>
  <si>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</si>
  <si>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['0.024*"’" + 0.009*"well" + 0.007*"leaders" + 0.007*"October" + 0.006*"needs" + 0.006*"Darlington" + 0.006*"effective" + 0.005*"21" + 0.005*"practice" + 0.005*"quality"', '0.016*"’" + 0.009*"well" + 0.007*"practice" + 0.007*"leaders" + 0.007*"needs" + 0.006*"October" + 0.005*"supported" + 0.005*"10" + 0.005*"quality" + 0.004*"Darlington"', '0.013*"’" + 0.007*"needs" + 0.007*"Darlington" + 0.006*"practice" + 0.006*"October" + 0.006*"well" + 0.005*"leaders" + 0.005*"quality" + 0.005*"education" + 0.004*"supported"']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</si>
  <si>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</si>
  <si>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</si>
  <si>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</si>
  <si>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</si>
  <si>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</si>
  <si>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</si>
  <si>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</si>
  <si>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</si>
  <si>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</si>
  <si>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</si>
  <si>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</si>
  <si>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</si>
  <si>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['0.011*"’" + 0.008*"needs" + 0.006*"Derby" + 0.005*"progress" + 0.005*"oversight" + 0.004*"well" + 0.004*"quality" + 0.004*"good" + 0.004*"leaders" + 0.004*"receive"', '0.025*"’" + 0.010*"needs" + 0.008*"Derby" + 0.007*"quality" + 0.006*"plans" + 0.006*"receive" + 0.006*"progress" + 0.005*"good" + 0.005*"appropriate" + 0.005*"need"', '0.023*"’" + 0.010*"needs" + 0.007*"receive" + 0.007*"Derby" + 0.007*"leaders" + 0.006*"quality" + 0.006*"appropriate" + 0.006*"need" + 0.006*"progress" + 0.005*"well"']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</si>
  <si>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</si>
  <si>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</si>
  <si>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</si>
  <si>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</si>
  <si>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</si>
  <si>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</si>
  <si>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</si>
  <si>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</si>
  <si>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['0.014*"’" + 0.011*"quality" + 0.008*"oversight" + 0.007*"practice" + 0.006*"needs" + 0.006*"need" + 0.006*"good" + 0.005*"early" + 0.004*"protection" + 0.004*"well"', '0.009*"’" + 0.006*"quality" + 0.005*"needs" + 0.005*"practice" + 0.004*"oversight" + 0.004*"need" + 0.004*"plans" + 0.004*"good" + 0.003*"progress" + 0.003*"well"', '0.012*"’" + 0.008*"quality" + 0.006*"practice" + 0.005*"needs" + 0.005*"oversight" + 0.004*"good" + 0.004*"well" + 0.004*"leaders" + 0.004*"progress" + 0.004*"need"']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</si>
  <si>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</si>
  <si>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</si>
  <si>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</si>
  <si>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</si>
  <si>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</si>
  <si>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</si>
  <si>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</si>
  <si>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</si>
  <si>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</si>
  <si>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+ 0.006*"well" + 0.006*"risk" + 0.006*"health" + 0.005*"leaders" + 0.004*"time" + 0.004*"areas" + 0.004*"progress" + 0.004*"needs" + 0.004*"living"', '0.011*"’" + 0.005*"progress" + 0.005*"well" + 0.004*"practice" + 0.004*"leaders" + 0.004*"case" + 0.004*"time" + 0.003*"early" + 0.003*"Devon" + 0.003*"risks"', '0.009*"’" + 0.006*"well" + 0.005*"leaders" + 0.005*"health" + 0.005*"protection" + 0.005*"Devon" + 0.005*"risk" + 0.004*"need" + 0.004*"progress" + 0.004*"quality"']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</si>
  <si>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</si>
  <si>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</si>
  <si>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</si>
  <si>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</si>
  <si>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</si>
  <si>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</si>
  <si>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</si>
  <si>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</si>
  <si>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</si>
  <si>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</si>
  <si>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</si>
  <si>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['0.012*"’" + 0.006*"well" + 0.006*"Doncaster" + 0.005*"records" + 0.005*"leaders" + 0.004*"oversight" + 0.004*"many" + 0.004*"arrangements" + 0.004*"plans" + 0.004*"Trust"', '0.021*"’" + 0.007*"well" + 0.006*"Doncaster" + 0.005*"many" + 0.005*"25" + 0.004*"records" + 0.004*"leaders" + 0.004*"plans" + 0.004*"arrangements" + 0.004*"quality"', '0.025*"’" + 0.006*"progress" + 0.006*"well" + 0.006*"Doncaster" + 0.005*"quality" + 0.005*"leaders" + 0.005*"plans" + 0.005*"many" + 0.005*"information" + 0.005*"records"']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</si>
  <si>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</si>
  <si>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</si>
  <si>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</si>
  <si>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</si>
  <si>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</si>
  <si>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</si>
  <si>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</si>
  <si>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</si>
  <si>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+ 0.005*"Dorset" + 0.005*"good" + 0.005*"well" + 0.004*"needs" + 0.004*"8" + 0.004*"arrangements" + 0.004*"including" + 0.004*"pandemic" + 0.004*"protection"', '0.013*"’" + 0.009*"Dorset" + 0.006*"well" + 0.006*"good" + 0.004*"arrangements" + 0.004*"change" + 0.004*"including" + 0.004*"need" + 0.004*"impact" + 0.004*"8"', '0.012*"’" + 0.008*"Dorset" + 0.007*"good" + 0.006*"well" + 0.005*"needs" + 0.005*"quality" + 0.004*"arrangements" + 0.004*"October" + 0.004*"27" + 0.004*"September"']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</si>
  <si>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</si>
  <si>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</si>
  <si>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</si>
  <si>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</si>
  <si>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</si>
  <si>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</si>
  <si>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</si>
  <si>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</si>
  <si>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['0.013*"’" + 0.010*"Dudley" + 0.008*"needs" + 0.006*"well" + 0.006*"arrangements" + 0.005*"always" + 0.004*"progress" + 0.004*"oversight" + 0.004*"11" + 0.004*"31"', '0.018*"’" + 0.013*"needs" + 0.008*"Dudley" + 0.006*"plans" + 0.005*"arrangements" + 0.005*"ensure" + 0.005*"well" + 0.005*"always" + 0.005*"quality" + 0.005*"management"', '0.012*"’" + 0.010*"needs" + 0.006*"Dudley" + 0.005*"well" + 0.005*"oversight" + 0.005*"However" + 0.004*"plans" + 0.004*"always" + 0.004*"quality" + 0.004*"31"']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</si>
  <si>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</si>
  <si>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</si>
  <si>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</si>
  <si>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</si>
  <si>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</si>
  <si>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</si>
  <si>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</si>
  <si>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</si>
  <si>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</si>
  <si>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0.1734</t>
  </si>
  <si>
    <t>['0.011*"’" + 0.010*"needs" + 0.006*"Durham" + 0.006*"May" + 0.006*"risks" + 0.006*"well" + 0.005*"plans" + 0.005*"ensure" + 0.004*"20" + 0.004*"leaders"', '0.013*"’" + 0.011*"needs" + 0.007*"May" + 0.007*"well" + 0.007*"Durham" + 0.007*"plans" + 0.006*"ensure" + 0.004*"family" + 0.004*"2022" + 0.004*"meetings"', '0.019*"’" + 0.010*"needs" + 0.007*"May" + 0.007*"practice" + 0.007*"Durham" + 0.007*"well" + 0.007*"plans" + 0.006*"ensure" + 0.005*"carers" + 0.005*"supported"']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</si>
  <si>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</si>
  <si>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</si>
  <si>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</si>
  <si>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</si>
  <si>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</si>
  <si>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</si>
  <si>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</si>
  <si>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</si>
  <si>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</si>
  <si>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</si>
  <si>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</si>
  <si>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['0.015*"’" + 0.008*"plans" + 0.008*"progress" + 0.007*"well" + 0.007*"needs" + 0.007*"East" + 0.006*"Riding" + 0.005*"February" + 0.005*"place" + 0.004*"January"', '0.022*"’" + 0.013*"needs" + 0.010*"well" + 0.009*"plans" + 0.007*"Riding" + 0.006*"progress" + 0.006*"East" + 0.005*"partners" + 0.005*"practice" + 0.005*"10"', '0.008*"’" + 0.007*"plans" + 0.006*"progress" + 0.006*"well" + 0.006*"needs" + 0.005*"10" + 0.005*"East" + 0.005*"Riding" + 0.005*"30" + 0.004*"2023"']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</si>
  <si>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</si>
  <si>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</si>
  <si>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</si>
  <si>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</si>
  <si>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</si>
  <si>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</si>
  <si>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</si>
  <si>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</si>
  <si>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['0.011*"’" + 0.008*"well" + 0.007*"needs" + 0.006*"practice" + 0.005*"Sussex" + 0.005*"plans" + 0.004*"specialist" + 0.004*"need" + 0.004*"supported" + 0.003*"receive"', '0.011*"’" + 0.007*"well" + 0.005*"practice" + 0.005*"senior" + 0.005*"needs" + 0.004*"receive" + 0.004*"East" + 0.004*"need" + 0.004*"supported" + 0.004*"Sussex"', '0.012*"’" + 0.008*"well" + 0.007*"needs" + 0.007*"practice" + 0.007*"need" + 0.005*"‘" + 0.005*"Sussex" + 0.005*"East" + 0.004*"senior" + 0.004*"carers"']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</si>
  <si>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</si>
  <si>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</si>
  <si>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</si>
  <si>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</si>
  <si>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</si>
  <si>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</si>
  <si>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</si>
  <si>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</si>
  <si>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</si>
  <si>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</si>
  <si>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['0.015*"’" + 0.007*"well" + 0.006*"needs" + 0.005*"understand" + 0.005*"plans" + 0.005*"leaders" + 0.005*"family" + 0.005*"Essex" + 0.005*"risk" + 0.005*"need"', '0.022*"’" + 0.008*"progress" + 0.007*"well" + 0.007*"needs" + 0.006*"plans" + 0.005*"‘" + 0.005*"experiences" + 0.005*"Essex" + 0.005*"parents" + 0.005*"risk"', '0.015*"’" + 0.006*"progress" + 0.006*"plans" + 0.006*"family" + 0.005*"well" + 0.005*"needs" + 0.005*"advisers" + 0.005*"supported" + 0.005*"impact" + 0.005*"understand"']</t>
  </si>
  <si>
    <t>80469</t>
  </si>
  <si>
    <t>390</t>
  </si>
  <si>
    <t>E08000037</t>
  </si>
  <si>
    <t>gateshead</t>
  </si>
  <si>
    <t>https://files.ofsted.gov.uk/v1/file/50083971</t>
  </si>
  <si>
    <t>29/04/2019</t>
  </si>
  <si>
    <t>03/05/2019</t>
  </si>
  <si>
    <t>11/06/19</t>
  </si>
  <si>
    <t>0.1862</t>
  </si>
  <si>
    <t>['0.016*"’" + 0.011*"effective" + 0.007*"quality" + 0.007*"good" + 0.007*"practice" + 0.007*"needs" + 0.007*"timely" + 0.006*"well" + 0.005*"need" + 0.005*"improve"', '0.013*"’" + 0.007*"effective" + 0.006*"good" + 0.006*"practice" + 0.006*"well" + 0.005*"quality" + 0.005*"progress" + 0.005*"plans" + 0.005*"needs" + 0.004*"focus"', '0.010*"’" + 0.006*"good" + 0.005*"effective" + 0.005*"practice" + 0.005*"needs" + 0.004*"quality" + 0.004*"early" + 0.004*"need" + 0.004*"well" + 0.004*"focus"']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</si>
  <si>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</si>
  <si>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</si>
  <si>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</si>
  <si>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</si>
  <si>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</si>
  <si>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</si>
  <si>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</si>
  <si>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</si>
  <si>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</si>
  <si>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+ 0.008*"needs" + 0.007*"2022" + 0.006*"February" + 0.005*"plans" + 0.005*"Gloucestershire" + 0.005*"18" + 0.005*"well" + 0.005*"progress" + 0.004*"quality"', '0.018*"’" + 0.008*"needs" + 0.008*"plans" + 0.007*"2022" + 0.007*"February" + 0.006*"well" + 0.005*"experienced" + 0.005*"protection" + 0.005*"appropriate" + 0.005*"progress"', '0.019*"’" + 0.009*"needs" + 0.008*"February" + 0.006*"2022" + 0.006*"plans" + 0.005*"well" + 0.005*"Gloucestershire" + 0.005*"progress" + 0.005*"good" + 0.004*"leaders"']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</si>
  <si>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</si>
  <si>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</si>
  <si>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</si>
  <si>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</si>
  <si>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</si>
  <si>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</si>
  <si>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</si>
  <si>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</si>
  <si>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['0.010*"well" + 0.010*"’" + 0.008*"practice" + 0.006*"risk" + 0.006*"need" + 0.006*"plans" + 0.006*"always" + 0.005*"good" + 0.005*"needs" + 0.005*"planning"', '0.012*"’" + 0.010*"well" + 0.009*"needs" + 0.008*"practice" + 0.006*"plans" + 0.006*"planning" + 0.005*"cases" + 0.005*"risk" + 0.005*"quality" + 0.005*"effective"', '0.013*"’" + 0.010*"well" + 0.009*"needs" + 0.009*"plans" + 0.008*"practice" + 0.007*"need" + 0.007*"good" + 0.007*"risk" + 0.007*"planning" + 0.007*"effective"']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</si>
  <si>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</si>
  <si>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</si>
  <si>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</si>
  <si>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</si>
  <si>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</si>
  <si>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</si>
  <si>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</si>
  <si>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</si>
  <si>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['0.023*"’" + 0.009*"needs" + 0.006*"well" + 0.006*"plans" + 0.005*"strong" + 0.005*"highly" + 0.005*"quality" + 0.004*"home" + 0.004*"Hampshire" + 0.004*"improve"', '0.018*"’" + 0.008*"needs" + 0.006*"well" + 0.006*"plans" + 0.005*"quality" + 0.005*"leaders" + 0.004*"progress" + 0.004*"carers" + 0.004*"home" + 0.004*"strong"', '0.011*"’" + 0.005*"needs" + 0.005*"plans" + 0.004*"leaders" + 0.004*"well" + 0.003*"quality" + 0.003*"home" + 0.003*"strong" + 0.003*"Hampshire" + 0.003*"oversight"']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</si>
  <si>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</si>
  <si>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</si>
  <si>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</si>
  <si>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</si>
  <si>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</si>
  <si>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</si>
  <si>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</si>
  <si>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</si>
  <si>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</si>
  <si>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</si>
  <si>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['0.014*"’" + 0.008*"well" + 0.007*"quality" + 0.006*"strong" + 0.005*"practice" + 0.004*"health" + 0.004*"progress" + 0.004*"need" + 0.004*"timely" + 0.004*"risk"', '0.021*"’" + 0.010*"well" + 0.006*"quality" + 0.006*"strong" + 0.005*"impact" + 0.004*"good" + 0.004*"practice" + 0.004*"progress" + 0.004*"education" + 0.004*"needs"', '0.012*"’" + 0.008*"well" + 0.006*"good" + 0.006*"quality" + 0.005*"plans" + 0.005*"strong" + 0.005*"early" + 0.005*"progress" + 0.004*"education" + 0.004*"experiences"']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</si>
  <si>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</si>
  <si>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</si>
  <si>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</si>
  <si>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</si>
  <si>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</si>
  <si>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</si>
  <si>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</si>
  <si>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</si>
  <si>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['0.017*"’" + 0.005*"lack" + 0.005*"Herefordshire" + 0.005*"practice" + 0.004*"18" + 0.004*"impact" + 0.004*"progress" + 0.004*"plans" + 0.004*"29" + 0.004*"2022"', '0.013*"’" + 0.006*"needs" + 0.005*"Herefordshire" + 0.004*"impact" + 0.004*"July" + 0.004*"practice" + 0.004*"quality" + 0.004*"many" + 0.004*"lack" + 0.004*"risk"', '0.020*"’" + 0.007*"practice" + 0.006*"Herefordshire" + 0.005*"lack" + 0.005*"impact" + 0.005*"many" + 0.005*"plans" + 0.004*"progress" + 0.004*"carers" + 0.004*"needs"']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</si>
  <si>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</si>
  <si>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</si>
  <si>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</si>
  <si>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</si>
  <si>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</si>
  <si>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</si>
  <si>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</si>
  <si>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</si>
  <si>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['0.022*"’" + 0.007*"needs" + 0.006*"well" + 0.006*"Hertfordshire" + 0.005*"receive" + 0.004*"plans" + 0.004*"positive" + 0.004*"know" + 0.004*"2023" + 0.004*"need"', '0.020*"’" + 0.007*"well" + 0.006*"Hertfordshire" + 0.006*"needs" + 0.005*"receive" + 0.004*"positive" + 0.004*"effective" + 0.004*"plans" + 0.004*"Leaders" + 0.004*"23"', '0.027*"’" + 0.007*"Hertfordshire" + 0.006*"well" + 0.005*"plans" + 0.005*"needs" + 0.005*"receive" + 0.004*"leaders" + 0.004*"2023" + 0.004*"relationships" + 0.004*"family"']</t>
  </si>
  <si>
    <t>80419</t>
  </si>
  <si>
    <t>921</t>
  </si>
  <si>
    <t>E06000046</t>
  </si>
  <si>
    <t>isle of wight</t>
  </si>
  <si>
    <t>https://files.ofsted.gov.uk/v1/file/50048228</t>
  </si>
  <si>
    <t>tracey scott</t>
  </si>
  <si>
    <t>19/11/2018</t>
  </si>
  <si>
    <t>30/11/2018</t>
  </si>
  <si>
    <t>07/01/19</t>
  </si>
  <si>
    <t>0.1778</t>
  </si>
  <si>
    <t>['0.010*"’" + 0.005*"needs" + 0.005*"information" + 0.005*"good" + 0.005*"well" + 0.005*"island" + 0.005*"plans" + 0.004*"leaders" + 0.004*"experiences" + 0.004*"always"', '0.017*"’" + 0.006*"needs" + 0.006*"well" + 0.006*"good" + 0.005*"effective" + 0.005*"island" + 0.005*"leaders" + 0.005*"plans" + 0.005*"information" + 0.004*"always"', '0.018*"’" + 0.006*"needs" + 0.006*"plans" + 0.005*"effective" + 0.005*"well" + 0.005*"carers" + 0.005*"progress" + 0.005*"always" + 0.005*"leaders" + 0.005*"good"']</t>
  </si>
  <si>
    <t>80476</t>
  </si>
  <si>
    <t>886</t>
  </si>
  <si>
    <t>E10000016</t>
  </si>
  <si>
    <t>kent</t>
  </si>
  <si>
    <t>https://files.ofsted.gov.uk/v1/file/50187561</t>
  </si>
  <si>
    <t>0.2202</t>
  </si>
  <si>
    <t>['0.020*"’" + 0.007*"needs" + 0.005*"Kent" + 0.005*"well" + 0.005*"supported" + 0.004*"practice" + 0.004*"arrangements" + 0.004*"progress" + 0.004*"leaders" + 0.004*"impact"', '0.012*"’" + 0.012*"Kent" + 0.006*"needs" + 0.006*"supported" + 0.005*"Council" + 0.005*"County" + 0.005*"well" + 0.005*"progress" + 0.005*"practice" + 0.005*"leaders"', '0.021*"’" + 0.012*"Kent" + 0.008*"needs" + 0.007*"Council" + 0.007*"well" + 0.006*"County" + 0.006*"supported" + 0.004*"progress" + 0.004*"9" + 0.004*"need"']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</si>
  <si>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</si>
  <si>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</si>
  <si>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</si>
  <si>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</si>
  <si>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</si>
  <si>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</si>
  <si>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</si>
  <si>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</si>
  <si>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['0.014*"’" + 0.008*"planning" + 0.006*"number" + 0.006*"practice" + 0.006*"Hull" + 0.006*"need" + 0.005*"teams" + 0.005*"risks" + 0.005*"well" + 0.005*"small"', '0.020*"’" + 0.008*"number" + 0.007*"protection" + 0.007*"well" + 0.006*"planning" + 0.006*"practice" + 0.006*"management" + 0.006*"risks" + 0.006*"Hull" + 0.006*"need"', '0.010*"’" + 0.005*"number" + 0.005*"planning" + 0.004*"practice" + 0.004*"need" + 0.004*"Hull" + 0.004*"protection" + 0.004*"well" + 0.004*"right" + 0.004*"small"']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</si>
  <si>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</si>
  <si>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</si>
  <si>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</si>
  <si>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</si>
  <si>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</si>
  <si>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</si>
  <si>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</si>
  <si>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</si>
  <si>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</si>
  <si>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+ 0.007*"good" + 0.006*"needs" + 0.005*"quality" + 0.005*"protection" + 0.005*"well" + 0.005*"practice" + 0.005*"training" + 0.005*"plans" + 0.005*"need"', '0.014*"’" + 0.007*"practice" + 0.006*"quality" + 0.006*"permanence" + 0.005*"Senior" + 0.005*"senior" + 0.005*"protection" + 0.005*"plans" + 0.005*"good" + 0.005*"well"', '0.011*"’" + 0.007*"quality" + 0.006*"practice" + 0.006*"good" + 0.006*"training" + 0.005*"plans" + 0.005*"well" + 0.005*"Senior" + 0.005*"permanence" + 0.005*"need"']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</si>
  <si>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</si>
  <si>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</si>
  <si>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</si>
  <si>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</si>
  <si>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</si>
  <si>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</si>
  <si>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</si>
  <si>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</si>
  <si>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</si>
  <si>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</si>
  <si>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</si>
  <si>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</si>
  <si>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['0.016*"’" + 0.007*"Knowsley" + 0.007*"plans" + 0.006*"progress" + 0.006*"2021" + 0.006*"needs" + 0.006*"impact" + 0.006*"quality" + 0.005*"experiences" + 0.005*"need"', '0.013*"’" + 0.009*"progress" + 0.009*"needs" + 0.007*"quality" + 0.007*"plans" + 0.006*"2021" + 0.006*"Knowsley" + 0.005*"good" + 0.005*"need" + 0.005*"11"', '0.013*"’" + 0.009*"progress" + 0.007*"plans" + 0.007*"quality" + 0.006*"needs" + 0.005*"abuse" + 0.005*"risk" + 0.005*"experiences" + 0.004*"need" + 0.004*"Knowsley"']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</si>
  <si>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</si>
  <si>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</si>
  <si>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</si>
  <si>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</si>
  <si>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</si>
  <si>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</si>
  <si>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</si>
  <si>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</si>
  <si>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</si>
  <si>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+ 0.007*"Lancashire" + 0.007*"well" + 0.007*"needs" + 0.005*"need" + 0.005*"plans" + 0.005*"28" + 0.005*"practice" + 0.005*"9" + 0.005*"positive"', '0.017*"’" + 0.010*"well" + 0.008*"needs" + 0.007*"need" + 0.007*"Lancashire" + 0.006*"live" + 0.006*"progress" + 0.006*"supported" + 0.005*"practice" + 0.005*"homes"', '0.016*"’" + 0.010*"well" + 0.008*"need" + 0.007*"needs" + 0.006*"plans" + 0.005*"health" + 0.005*"supported" + 0.005*"positive" + 0.005*"November" + 0.005*"number"']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</si>
  <si>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</si>
  <si>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</si>
  <si>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</si>
  <si>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</si>
  <si>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</si>
  <si>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</si>
  <si>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</si>
  <si>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['0.018*"’" + 0.008*"needs" + 0.007*"Leeds" + 0.005*"risk" + 0.005*"well" + 0.005*"ensure" + 0.005*"4" + 0.005*"plans" + 0.004*"making" + 0.004*"March"', '0.012*"’" + 0.006*"needs" + 0.006*"Leeds" + 0.005*"well" + 0.005*"risk" + 0.005*"practice" + 0.004*"protection" + 0.004*"plans" + 0.004*"2022" + 0.004*"supported"', '0.017*"’" + 0.008*"Leeds" + 0.007*"well" + 0.006*"needs" + 0.005*"risk" + 0.005*"practice" + 0.005*"21" + 0.004*"protection" + 0.004*"including" + 0.004*"2022"']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</si>
  <si>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</si>
  <si>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</si>
  <si>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</si>
  <si>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</si>
  <si>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</si>
  <si>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</si>
  <si>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</si>
  <si>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</si>
  <si>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</si>
  <si>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</si>
  <si>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+ 0.009*"2021" + 0.008*"Leicester" + 0.008*"well" + 0.006*"needs" + 0.006*"number" + 0.005*"good" + 0.005*"1" + 0.005*"20" + 0.005*"including"', '0.018*"’" + 0.010*"well" + 0.008*"2021" + 0.008*"Leicester" + 0.007*"needs" + 0.006*"ensure" + 0.005*"good" + 0.005*"20" + 0.005*"number" + 0.005*"October"', '0.024*"’" + 0.009*"well" + 0.008*"2021" + 0.007*"needs" + 0.007*"good" + 0.007*"Leicester" + 0.006*"ensure" + 0.006*"City" + 0.005*"number" + 0.005*"including"']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</si>
  <si>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</si>
  <si>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</si>
  <si>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</si>
  <si>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</si>
  <si>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</si>
  <si>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</si>
  <si>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</si>
  <si>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</si>
  <si>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</si>
  <si>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</si>
  <si>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['0.010*"’" + 0.008*"good" + 0.007*"well" + 0.006*"needs" + 0.006*"effective" + 0.006*"quality" + 0.005*"practice" + 0.005*"risk" + 0.005*"impact" + 0.004*"need"', '0.011*"’" + 0.008*"well" + 0.007*"effective" + 0.006*"needs" + 0.006*"good" + 0.006*"quality" + 0.005*"practice" + 0.005*"impact" + 0.005*"leaders" + 0.005*"education"', '0.012*"’" + 0.008*"good" + 0.008*"well" + 0.008*"needs" + 0.006*"quality" + 0.006*"effective" + 0.006*"practice" + 0.005*"education" + 0.005*"impact" + 0.005*"need"']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</si>
  <si>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</si>
  <si>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</si>
  <si>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</si>
  <si>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</si>
  <si>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</si>
  <si>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</si>
  <si>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</si>
  <si>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</si>
  <si>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</si>
  <si>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['0.015*"’" + 0.009*"Lincolnshire" + 0.007*"needs" + 0.005*"well" + 0.005*"plans" + 0.005*"progress" + 0.004*"28" + 0.004*"family" + 0.004*"education" + 0.004*"working"', '0.029*"’" + 0.007*"Lincolnshire" + 0.005*"well" + 0.005*"needs" + 0.005*"24" + 0.005*"plans" + 0.004*"need" + 0.004*"progress" + 0.004*"provide" + 0.004*"education"', '0.020*"’" + 0.008*"needs" + 0.006*"well" + 0.006*"Lincolnshire" + 0.005*"family" + 0.004*"progress" + 0.004*"plans" + 0.004*"2023" + 0.004*"effective" + 0.004*"number"']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</si>
  <si>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</si>
  <si>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</si>
  <si>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</si>
  <si>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</si>
  <si>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</si>
  <si>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</si>
  <si>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</si>
  <si>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</si>
  <si>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</si>
  <si>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['0.017*"’" + 0.007*"always" + 0.006*"Liverpool" + 0.006*"needs" + 0.005*"practice" + 0.005*"response" + 0.004*"receive" + 0.004*"13" + 0.004*"quality" + 0.004*"need"', '0.022*"’" + 0.008*"need" + 0.008*"practice" + 0.007*"needs" + 0.006*"always" + 0.006*"quality" + 0.005*"Liverpool" + 0.005*"protection" + 0.005*"harm" + 0.005*"timely"', '0.017*"’" + 0.008*"needs" + 0.006*"quality" + 0.006*"always" + 0.006*"Liverpool" + 0.006*"need" + 0.006*"practice" + 0.005*"protection" + 0.004*"senior" + 0.004*"PAs"']</t>
  </si>
  <si>
    <t>80486</t>
  </si>
  <si>
    <t>301</t>
  </si>
  <si>
    <t>E09000002</t>
  </si>
  <si>
    <t>barking and dagenham</t>
  </si>
  <si>
    <t>https://files.ofsted.gov.uk/v1/file/50066870</t>
  </si>
  <si>
    <t>brenda mclaughlin</t>
  </si>
  <si>
    <t>18/02/2019</t>
  </si>
  <si>
    <t>01/03/2019</t>
  </si>
  <si>
    <t>01/04/19</t>
  </si>
  <si>
    <t>0.1634</t>
  </si>
  <si>
    <t>0.1811</t>
  </si>
  <si>
    <t>['0.010*"’" + 0.006*"well" + 0.005*"needs" + 0.005*"quality" + 0.004*"team" + 0.004*"practice" + 0.004*"effective" + 0.004*"action" + 0.004*"health" + 0.004*"management"', '0.010*"’" + 0.008*"well" + 0.006*"health" + 0.006*"needs" + 0.005*"quality" + 0.005*"effective" + 0.004*"progress" + 0.004*"impact" + 0.004*"protection" + 0.004*"risks"', '0.011*"’" + 0.007*"well" + 0.005*"health" + 0.005*"action" + 0.004*"needs" + 0.004*"management" + 0.004*"effective" + 0.004*"quality" + 0.004*"practice" + 0.004*"leaders"']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</si>
  <si>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</si>
  <si>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</si>
  <si>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</si>
  <si>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</si>
  <si>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</si>
  <si>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</si>
  <si>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</si>
  <si>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</si>
  <si>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</si>
  <si>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</si>
  <si>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</si>
  <si>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['0.019*"’" + 0.011*"good" + 0.011*"needs" + 0.009*"well" + 0.007*"need" + 0.007*"progress" + 0.006*"risk" + 0.006*"plans" + 0.006*"clear" + 0.006*"ensure"', '0.010*"’" + 0.010*"need" + 0.009*"well" + 0.008*"good" + 0.007*"needs" + 0.007*"progress" + 0.006*"plans" + 0.006*"clear" + 0.005*"carers" + 0.005*"quality"', '0.009*"’" + 0.008*"needs" + 0.008*"good" + 0.007*"ensure" + 0.006*"well" + 0.005*"need" + 0.004*"plans" + 0.004*"clear" + 0.004*"progress" + 0.004*"quality"']</t>
  </si>
  <si>
    <t>303</t>
  </si>
  <si>
    <t>E09000004</t>
  </si>
  <si>
    <t>bexley</t>
  </si>
  <si>
    <t>https://files.ofsted.gov.uk/v1/file/50212243</t>
  </si>
  <si>
    <t>06/02/2023</t>
  </si>
  <si>
    <t>['0.020*"’" + 0.006*"plans" + 0.006*"well" + 0.005*"need" + 0.005*"make" + 0.005*"Bexley" + 0.004*"progress" + 0.004*"effective" + 0.004*"including" + 0.004*"practice"', '0.023*"’" + 0.008*"needs" + 0.007*"well" + 0.006*"effective" + 0.006*"10" + 0.005*"Bexley" + 0.005*"need" + 0.005*"plans" + 0.005*"6" + 0.005*"practice"', '0.014*"’" + 0.006*"effective" + 0.006*"well" + 0.006*"need" + 0.006*"needs" + 0.005*"Bexley" + 0.004*"oversight" + 0.004*"plans" + 0.004*"ensure" + 0.004*"including"']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</si>
  <si>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</si>
  <si>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</si>
  <si>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</si>
  <si>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</si>
  <si>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</si>
  <si>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</si>
  <si>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</si>
  <si>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</si>
  <si>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['0.016*"’" + 0.009*"well" + 0.007*"progress" + 0.006*"Brent" + 0.006*"number" + 0.006*"plans" + 0.006*"leaders" + 0.005*"senior" + 0.005*"good" + 0.005*"quality"', '0.019*"’" + 0.009*"well" + 0.008*"leaders" + 0.008*"plans" + 0.006*"progress" + 0.006*"good" + 0.006*"quality" + 0.005*"practice" + 0.005*"number" + 0.005*"However"', '0.017*"’" + 0.007*"leaders" + 0.007*"well" + 0.006*"senior" + 0.006*"plans" + 0.005*"practice" + 0.005*"good" + 0.005*"progress" + 0.005*"quality" + 0.005*"number"']</t>
  </si>
  <si>
    <t>80490</t>
  </si>
  <si>
    <t>305</t>
  </si>
  <si>
    <t>E09000006</t>
  </si>
  <si>
    <t>bromley</t>
  </si>
  <si>
    <t>https://files.ofsted.gov.uk/v1/file/50048227</t>
  </si>
  <si>
    <t>dawn godfrey</t>
  </si>
  <si>
    <t>0.2143</t>
  </si>
  <si>
    <t>['0.014*"’" + 0.007*"needs" + 0.006*"need" + 0.005*"health" + 0.005*"well" + 0.005*"good" + 0.005*"plans" + 0.005*"education" + 0.004*"range" + 0.004*"risk"', '0.015*"’" + 0.009*"needs" + 0.009*"well" + 0.006*"need" + 0.005*"health" + 0.005*"plans" + 0.004*"Bromley" + 0.004*"good" + 0.004*"effective" + 0.004*"planning"', '0.014*"’" + 0.007*"well" + 0.006*"needs" + 0.005*"plans" + 0.005*"need" + 0.005*"improve" + 0.004*"good" + 0.004*"range" + 0.004*"access" + 0.004*"health"']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</si>
  <si>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</si>
  <si>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</si>
  <si>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</si>
  <si>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</si>
  <si>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</si>
  <si>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</si>
  <si>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</si>
  <si>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</si>
  <si>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</si>
  <si>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+ 0.007*"practice" + 0.007*"leaders" + 0.007*"Camden" + 0.006*"well" + 0.005*"needs" + 0.005*"protection" + 0.005*"response" + 0.005*"29" + 0.004*"progress"', '0.009*"’" + 0.006*"Camden" + 0.005*"leaders" + 0.005*"practice" + 0.005*"needs" + 0.005*"protection" + 0.004*"appropriate" + 0.004*"29" + 0.004*"well" + 0.004*"meetings"', '0.012*"’" + 0.008*"Camden" + 0.006*"leaders" + 0.005*"well" + 0.005*"practice" + 0.005*"protection" + 0.005*"response" + 0.004*"appropriate" + 0.004*"needs" + 0.004*"25"']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</si>
  <si>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</si>
  <si>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</si>
  <si>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</si>
  <si>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</si>
  <si>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</si>
  <si>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</si>
  <si>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</si>
  <si>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</si>
  <si>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['0.008*"’" + 0.008*"well" + 0.006*"needs" + 0.005*"quality" + 0.005*"ensure" + 0.005*"need" + 0.005*"health" + 0.005*"good" + 0.004*"Croydon" + 0.004*"plans"', '0.012*"’" + 0.006*"well" + 0.006*"needs" + 0.006*"Senior" + 0.005*"improved" + 0.005*"good" + 0.005*"education" + 0.005*"Croydon" + 0.005*"health" + 0.005*"impact"', '0.014*"’" + 0.008*"needs" + 0.007*"well" + 0.007*"Croydon" + 0.006*"quality" + 0.006*"Senior" + 0.006*"effective" + 0.006*"need" + 0.005*"ensure" + 0.005*"arrangements"']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</si>
  <si>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</si>
  <si>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</si>
  <si>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</si>
  <si>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</si>
  <si>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</si>
  <si>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</si>
  <si>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</si>
  <si>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</si>
  <si>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0.1711</t>
  </si>
  <si>
    <t>['0.009*"quality" + 0.009*"’" + 0.007*"good" + 0.006*"risk" + 0.005*"plans" + 0.005*"experiences" + 0.005*"needs" + 0.004*"progress" + 0.004*"well" + 0.004*"leaders"', '0.013*"’" + 0.009*"quality" + 0.008*"needs" + 0.006*"progress" + 0.006*"plans" + 0.006*"good" + 0.005*"well" + 0.005*"risk" + 0.004*"fully" + 0.004*"appropriately"', '0.010*"quality" + 0.010*"’" + 0.008*"needs" + 0.006*"good" + 0.004*"progress" + 0.004*"Ealing" + 0.004*"oversight" + 0.004*"experiences" + 0.004*"family" + 0.004*"management"']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</si>
  <si>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</si>
  <si>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</si>
  <si>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</si>
  <si>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</si>
  <si>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</si>
  <si>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</si>
  <si>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</si>
  <si>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</si>
  <si>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['0.016*"’" + 0.010*"good" + 0.009*"ensure" + 0.009*"practice" + 0.009*"needs" + 0.007*"effective" + 0.007*"quality" + 0.007*"clear" + 0.006*"timely" + 0.006*"leaders"', '0.014*"’" + 0.009*"needs" + 0.007*"Enfield" + 0.007*"clear" + 0.007*"ensure" + 0.006*"practice" + 0.006*"leaders" + 0.005*"effective" + 0.005*"well" + 0.005*"progress"', '0.007*"’" + 0.006*"needs" + 0.006*"effective" + 0.005*"practice" + 0.005*"Enfield" + 0.005*"timely" + 0.004*"ensure" + 0.004*"quality" + 0.004*"good" + 0.004*"progress"']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</si>
  <si>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</si>
  <si>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</si>
  <si>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</si>
  <si>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</si>
  <si>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</si>
  <si>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</si>
  <si>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</si>
  <si>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</si>
  <si>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</si>
  <si>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+ 0.011*"needs" + 0.009*"well" + 0.008*"good" + 0.007*"plans" + 0.007*"range" + 0.006*"ensure" + 0.006*"need" + 0.005*"information" + 0.005*"quality"', '0.012*"well" + 0.011*"’" + 0.007*"plans" + 0.007*"good" + 0.006*"needs" + 0.006*"progress" + 0.005*"need" + 0.005*"range" + 0.005*"consistently" + 0.004*"quality"', '0.012*"’" + 0.009*"good" + 0.008*"well" + 0.008*"plans" + 0.006*"need" + 0.005*"risk" + 0.005*"effective" + 0.005*"information" + 0.004*"needs" + 0.004*"ensure"']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</si>
  <si>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</si>
  <si>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</si>
  <si>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</si>
  <si>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</si>
  <si>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</si>
  <si>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</si>
  <si>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</si>
  <si>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</si>
  <si>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</si>
  <si>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</si>
  <si>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</si>
  <si>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['0.009*"’" + 0.008*"practice" + 0.006*"quality" + 0.006*"planning" + 0.006*"number" + 0.006*"effective" + 0.006*"within" + 0.005*"small" + 0.005*"needs" + 0.005*"making"', '0.012*"’" + 0.012*"practice" + 0.006*"However" + 0.006*"number" + 0.006*"plans" + 0.006*"planning" + 0.006*"within" + 0.006*"effective" + 0.006*"need" + 0.005*"needs"', '0.018*"’" + 0.008*"practice" + 0.006*"number" + 0.006*"plans" + 0.006*"including" + 0.006*"needs" + 0.006*"planning" + 0.005*"small" + 0.005*"effective" + 0.005*"quality"']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</si>
  <si>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</si>
  <si>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</si>
  <si>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</si>
  <si>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</si>
  <si>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</si>
  <si>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</si>
  <si>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</si>
  <si>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</si>
  <si>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</si>
  <si>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+ 0.008*"needs" + 0.007*"ensure" + 0.006*"effective" + 0.006*"good" + 0.006*"appropriate" + 0.006*"arrangements" + 0.006*"well" + 0.005*"risk" + 0.005*"need"', '0.013*"’" + 0.009*"needs" + 0.009*"effective" + 0.006*"well" + 0.006*"appropriate" + 0.005*"good" + 0.005*"shared" + 0.005*"arrangements" + 0.005*"ensure" + 0.005*"leaders"', '0.010*"’" + 0.010*"well" + 0.008*"effective" + 0.008*"needs" + 0.007*"good" + 0.006*"appropriate" + 0.006*"leaders" + 0.005*"timely" + 0.005*"improve" + 0.005*"arrangements"']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</si>
  <si>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</si>
  <si>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</si>
  <si>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</si>
  <si>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</si>
  <si>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</si>
  <si>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</si>
  <si>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</si>
  <si>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</si>
  <si>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['0.017*"’" + 0.008*"Haringey" + 0.007*"needs" + 0.007*"plans" + 0.006*"progress" + 0.005*"well" + 0.005*"good" + 0.005*"24" + 0.005*"education" + 0.004*"13"', '0.013*"’" + 0.010*"Haringey" + 0.007*"needs" + 0.006*"plans" + 0.005*"need" + 0.005*"well" + 0.005*"supported" + 0.005*"good" + 0.005*"leaders" + 0.005*"education"', '0.016*"’" + 0.008*"needs" + 0.008*"plans" + 0.007*"Haringey" + 0.007*"well" + 0.006*"need" + 0.005*"good" + 0.004*"practice" + 0.004*"impact" + 0.004*"risk"']</t>
  </si>
  <si>
    <t>80499</t>
  </si>
  <si>
    <t>310</t>
  </si>
  <si>
    <t>E09000015</t>
  </si>
  <si>
    <t>harrow</t>
  </si>
  <si>
    <t>https://files.ofsted.gov.uk/v1/file/50149055</t>
  </si>
  <si>
    <t>10/02/2020</t>
  </si>
  <si>
    <t>0.2166</t>
  </si>
  <si>
    <t>['0.011*"’" + 0.010*"good" + 0.009*"well" + 0.009*"needs" + 0.006*"impact" + 0.006*"plans" + 0.005*"practice" + 0.005*"protection" + 0.005*"experiences" + 0.005*"need"', '0.010*"good" + 0.009*"’" + 0.008*"well" + 0.007*"needs" + 0.006*"plans" + 0.005*"practice" + 0.005*"early" + 0.005*"impact" + 0.005*"protection" + 0.004*"need"', '0.014*"’" + 0.011*"good" + 0.008*"well" + 0.008*"needs" + 0.005*"need" + 0.005*"impact" + 0.005*"protection" + 0.005*"experiences" + 0.004*"team" + 0.004*"school"']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</si>
  <si>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</si>
  <si>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</si>
  <si>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</si>
  <si>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</si>
  <si>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</si>
  <si>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</si>
  <si>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</si>
  <si>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</si>
  <si>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</si>
  <si>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['0.009*"’" + 0.009*"needs" + 0.007*"good" + 0.006*"well" + 0.005*"plans" + 0.005*"quality" + 0.005*"need" + 0.005*"consistently" + 0.005*"practice" + 0.005*"meetings"', '0.009*"good" + 0.008*"’" + 0.007*"quality" + 0.007*"need" + 0.007*"needs" + 0.006*"well" + 0.005*"meetings" + 0.005*"practice" + 0.005*"plans" + 0.004*"planning"', '0.012*"’" + 0.008*"need" + 0.008*"quality" + 0.008*"good" + 0.007*"plans" + 0.007*"well" + 0.007*"needs" + 0.006*"practice" + 0.006*"meetings" + 0.005*"risk"']</t>
  </si>
  <si>
    <t>312</t>
  </si>
  <si>
    <t>E09000017</t>
  </si>
  <si>
    <t>hillingdon</t>
  </si>
  <si>
    <t>https://files.ofsted.gov.uk/v1/file/50004456</t>
  </si>
  <si>
    <t>16/04/2018</t>
  </si>
  <si>
    <t>27/04/2018</t>
  </si>
  <si>
    <t>30/05/18</t>
  </si>
  <si>
    <t>0.2243</t>
  </si>
  <si>
    <t>['0.011*"’" + 0.009*"good" + 0.006*"needs" + 0.006*"effective" + 0.005*"progress" + 0.005*"receive" + 0.004*"education" + 0.004*"plans" + 0.004*"well" + 0.004*"quality"', '0.013*"’" + 0.012*"good" + 0.007*"plans" + 0.007*"well" + 0.007*"risk" + 0.007*"needs" + 0.006*"effective" + 0.006*"risks" + 0.006*"receive" + 0.005*"information"', '0.011*"’" + 0.010*"good" + 0.008*"well" + 0.008*"need" + 0.007*"risk" + 0.006*"needs" + 0.006*"quality" + 0.006*"plans" + 0.005*"education" + 0.005*"clear"']</t>
  </si>
  <si>
    <t>80503</t>
  </si>
  <si>
    <t>313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</si>
  <si>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</si>
  <si>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</si>
  <si>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</si>
  <si>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</si>
  <si>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</si>
  <si>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</si>
  <si>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</si>
  <si>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['0.011*"’" + 0.007*"plans" + 0.007*"needs" + 0.007*"need" + 0.007*"good" + 0.006*"leaders" + 0.006*"well" + 0.005*"quality" + 0.005*"ensure" + 0.005*"However"', '0.014*"’" + 0.010*"leaders" + 0.009*"needs" + 0.009*"plans" + 0.008*"good" + 0.008*"need" + 0.007*"well" + 0.006*"However" + 0.006*"quality" + 0.006*"progress"', '0.012*"’" + 0.011*"needs" + 0.010*"leaders" + 0.010*"good" + 0.010*"quality" + 0.010*"need" + 0.008*"However" + 0.006*"plans" + 0.006*"ensure" + 0.006*"appropriate"']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</si>
  <si>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</si>
  <si>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</si>
  <si>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</si>
  <si>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</si>
  <si>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</si>
  <si>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</si>
  <si>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</si>
  <si>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</si>
  <si>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</si>
  <si>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['0.017*"’" + 0.015*"needs" + 0.013*"well" + 0.007*"plans" + 0.007*"highly" + 0.007*"quality" + 0.006*"leaders" + 0.006*"effective" + 0.006*"good" + 0.006*"Islington"', '0.009*"’" + 0.008*"needs" + 0.007*"well" + 0.007*"plans" + 0.006*"good" + 0.005*"quality" + 0.004*"Islington" + 0.004*"effective" + 0.004*"early" + 0.004*"practice"', '0.006*"’" + 0.006*"well" + 0.005*"needs" + 0.005*"highly" + 0.004*"good" + 0.004*"plans" + 0.004*"Senior" + 0.004*"leaders" + 0.004*"effective" + 0.003*"risk"']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</si>
  <si>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</si>
  <si>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</si>
  <si>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</si>
  <si>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</si>
  <si>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</si>
  <si>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</si>
  <si>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</si>
  <si>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</si>
  <si>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</si>
  <si>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['0.012*"’" + 0.008*"plans" + 0.008*"needs" + 0.006*"good" + 0.006*"Lambeth" + 0.006*"impact" + 0.005*"progress" + 0.005*"need" + 0.005*"24" + 0.005*"well"', '0.016*"’" + 0.007*"needs" + 0.007*"well" + 0.007*"plans" + 0.006*"Lambeth" + 0.005*"need" + 0.005*"leaders" + 0.005*"carers" + 0.005*"information" + 0.005*"impact"', '0.016*"’" + 0.011*"well" + 0.010*"needs" + 0.008*"good" + 0.007*"plans" + 0.007*"progress" + 0.006*"Lambeth" + 0.006*"need" + 0.006*"4" + 0.005*"leaders"']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</si>
  <si>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</si>
  <si>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</si>
  <si>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</si>
  <si>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</si>
  <si>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</si>
  <si>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</si>
  <si>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</si>
  <si>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</si>
  <si>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['0.009*"’" + 0.007*"quality" + 0.007*"well" + 0.006*"appropriate" + 0.005*"However" + 0.005*"needs" + 0.005*"impact" + 0.005*"timely" + 0.004*"oversight" + 0.004*"plans"', '0.010*"’" + 0.007*"However" + 0.007*"well" + 0.006*"timely" + 0.006*"quality" + 0.005*"clear" + 0.005*"progress" + 0.004*"appropriate" + 0.004*"impact" + 0.004*"needs"', '0.009*"’" + 0.005*"However" + 0.005*"quality" + 0.005*"timely" + 0.005*"well" + 0.005*"impact" + 0.005*"appropriate" + 0.004*"needs" + 0.004*"progress" + 0.003*"effective"']</t>
  </si>
  <si>
    <t>80510</t>
  </si>
  <si>
    <t>315</t>
  </si>
  <si>
    <t>E09000024</t>
  </si>
  <si>
    <t>merton</t>
  </si>
  <si>
    <t>https://files.ofsted.gov.uk/v1/file/50182669</t>
  </si>
  <si>
    <t>0.1982</t>
  </si>
  <si>
    <t>['0.014*"’" + 0.006*"Merton" + 0.006*"needs" + 0.005*"well" + 0.005*"early" + 0.004*"2022" + 0.004*"plans" + 0.004*"28" + 0.004*"education" + 0.004*"ensure"', '0.017*"’" + 0.010*"well" + 0.006*"needs" + 0.005*"Merton" + 0.005*"family" + 0.005*"progress" + 0.005*"risk" + 0.005*"4" + 0.005*"plans" + 0.004*"information"', '0.014*"’" + 0.008*"well" + 0.007*"Merton" + 0.005*"needs" + 0.005*"plans" + 0.004*"good" + 0.004*"early" + 0.004*"access" + 0.004*"progress" + 0.004*"family"']</t>
  </si>
  <si>
    <t>80511</t>
  </si>
  <si>
    <t>316</t>
  </si>
  <si>
    <t>E09000025</t>
  </si>
  <si>
    <t>newham</t>
  </si>
  <si>
    <t>https://files.ofsted.gov.uk/v1/file/50192878</t>
  </si>
  <si>
    <t>christine kennet</t>
  </si>
  <si>
    <t>0.1861</t>
  </si>
  <si>
    <t>0.186</t>
  </si>
  <si>
    <t>['0.015*"’" + 0.008*"Newham" + 0.007*"needs" + 0.007*"practice" + 0.006*"plans" + 0.006*"progress" + 0.006*"need" + 0.005*"good" + 0.005*"effective" + 0.004*"18"', '0.020*"’" + 0.008*"needs" + 0.007*"effective" + 0.007*"Newham" + 0.006*"practice" + 0.006*"plans" + 0.006*"good" + 0.005*"progress" + 0.005*"need" + 0.005*"risks"', '0.022*"’" + 0.008*"needs" + 0.007*"progress" + 0.007*"need" + 0.006*"Newham" + 0.006*"plans" + 0.005*"effective" + 0.004*"practice" + 0.004*"team" + 0.004*"good"']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</si>
  <si>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</si>
  <si>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</si>
  <si>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</si>
  <si>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</si>
  <si>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</si>
  <si>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</si>
  <si>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</si>
  <si>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</si>
  <si>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['0.008*"practice" + 0.007*"’" + 0.007*"well" + 0.006*"Redbridge" + 0.006*"need" + 0.005*"effective" + 0.005*"strong" + 0.005*"supported" + 0.005*"team" + 0.005*"good"', '0.007*"’" + 0.007*"needs" + 0.006*"well" + 0.005*"need" + 0.005*"strong" + 0.005*"effective" + 0.005*"risk" + 0.005*"practice" + 0.005*"including" + 0.005*"Redbridge"', '0.009*"’" + 0.007*"needs" + 0.007*"practice" + 0.006*"need" + 0.005*"well" + 0.005*"risk" + 0.005*"effective" + 0.005*"strong" + 0.005*"Redbridge" + 0.004*"progress"']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</si>
  <si>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</si>
  <si>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</si>
  <si>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</si>
  <si>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</si>
  <si>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</si>
  <si>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</si>
  <si>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['0.012*"’" + 0.009*"well" + 0.007*"Richmond" + 0.006*"good" + 0.005*"team" + 0.005*"supported" + 0.005*"needs" + 0.004*"need" + 0.004*"ensure" + 0.004*"strong"', '0.018*"’" + 0.012*"well" + 0.010*"Richmond" + 0.008*"needs" + 0.007*"good" + 0.007*"supported" + 0.006*"need" + 0.006*"team" + 0.005*"4" + 0.005*"strong"', '0.016*"’" + 0.011*"well" + 0.008*"needs" + 0.007*"Richmond" + 0.005*"need" + 0.005*"supported" + 0.005*"additional" + 0.005*"team" + 0.005*"4" + 0.005*"protection"']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</si>
  <si>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</si>
  <si>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</si>
  <si>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</si>
  <si>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</si>
  <si>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</si>
  <si>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</si>
  <si>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</si>
  <si>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</si>
  <si>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['0.014*"’" + 0.008*"Southwark" + 0.008*"well" + 0.007*"progress" + 0.006*"needs" + 0.006*"good" + 0.005*"ensure" + 0.005*"Leaders" + 0.005*"plans" + 0.005*"need"', '0.021*"’" + 0.009*"good" + 0.008*"well" + 0.008*"Southwark" + 0.006*"need" + 0.006*"needs" + 0.006*"plans" + 0.006*"effective" + 0.005*"improve" + 0.005*"quality"', '0.018*"’" + 0.012*"Southwark" + 0.009*"needs" + 0.008*"good" + 0.007*"well" + 0.006*"progress" + 0.006*"strong" + 0.006*"plans" + 0.006*"Leaders" + 0.005*"leaders"']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</si>
  <si>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</si>
  <si>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</si>
  <si>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</si>
  <si>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</si>
  <si>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</si>
  <si>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</si>
  <si>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</si>
  <si>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</si>
  <si>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['0.018*"’" + 0.006*"well" + 0.006*"progress" + 0.006*"Sutton" + 0.005*"good" + 0.005*"needs" + 0.005*"receive" + 0.005*"effective" + 0.005*"need" + 0.005*"10"', '0.017*"’" + 0.007*"well" + 0.006*"Sutton" + 0.005*"needs" + 0.005*"effective" + 0.005*"good" + 0.005*"receive" + 0.005*"progress" + 0.004*"supported" + 0.004*"6"', '0.015*"’" + 0.007*"well" + 0.007*"needs" + 0.005*"Sutton" + 0.005*"supported" + 0.005*"6" + 0.004*"progress" + 0.004*"‘" + 0.004*"leaders" + 0.004*"effective"']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</si>
  <si>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</si>
  <si>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</si>
  <si>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</si>
  <si>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</si>
  <si>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</si>
  <si>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</si>
  <si>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</si>
  <si>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</si>
  <si>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['0.017*"’" + 0.007*"good" + 0.006*"practice" + 0.006*"‘" + 0.006*"plans" + 0.005*"early" + 0.005*"need" + 0.005*"effective" + 0.005*"progress" + 0.005*"risk"', '0.014*"’" + 0.006*"plans" + 0.005*"‘" + 0.005*"effective" + 0.005*"good" + 0.005*"well" + 0.004*"including" + 0.004*"needs" + 0.004*"practice" + 0.004*"progress"', '0.013*"’" + 0.007*"good" + 0.007*"effective" + 0.007*"well" + 0.006*"plans" + 0.005*"need" + 0.005*"practice" + 0.005*"‘" + 0.005*"progress" + 0.005*"early"']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</si>
  <si>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</si>
  <si>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</si>
  <si>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</si>
  <si>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</si>
  <si>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</si>
  <si>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</si>
  <si>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</si>
  <si>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</si>
  <si>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['0.013*"well" + 0.012*"’" + 0.010*"good" + 0.010*"needs" + 0.007*"effective" + 0.006*"need" + 0.006*"plans" + 0.005*"timely" + 0.005*"information" + 0.004*"strong"', '0.012*"’" + 0.008*"well" + 0.007*"needs" + 0.006*"good" + 0.005*"effective" + 0.005*"need" + 0.005*"plans" + 0.005*"timely" + 0.004*"ensure" + 0.004*"risks"', '0.018*"’" + 0.013*"well" + 0.009*"needs" + 0.009*"effective" + 0.008*"good" + 0.006*"need" + 0.005*"plans" + 0.005*"risk" + 0.004*"quality" + 0.004*"timely"']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</si>
  <si>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</si>
  <si>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</si>
  <si>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</si>
  <si>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</si>
  <si>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</si>
  <si>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</si>
  <si>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</si>
  <si>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['0.010*"’" + 0.007*"well" + 0.006*"progress" + 0.006*"quality" + 0.005*"Senior" + 0.005*"effective" + 0.005*"supported" + 0.005*"needs" + 0.005*"practice" + 0.005*"protection"', '0.010*"’" + 0.006*"practice" + 0.006*"Wandsworth" + 0.005*"needs" + 0.005*"well" + 0.005*"progress" + 0.005*"ovember" + 0.005*"7" + 0.005*"protection" + 0.004*"Senior"', '0.014*"’" + 0.007*"well" + 0.006*"needs" + 0.005*"protection" + 0.005*"ensure" + 0.005*"Wandsworth" + 0.005*"progress" + 0.005*"Senior" + 0.005*"7" + 0.005*"supported"']</t>
  </si>
  <si>
    <t>80519</t>
  </si>
  <si>
    <t>213</t>
  </si>
  <si>
    <t>E09000033</t>
  </si>
  <si>
    <t>westminster</t>
  </si>
  <si>
    <t>https://files.ofsted.gov.uk/v1/file/50116346</t>
  </si>
  <si>
    <t>0.181</t>
  </si>
  <si>
    <t>['0.013*"’" + 0.007*"practice" + 0.006*"needs" + 0.006*"highly" + 0.005*"well" + 0.004*"across" + 0.004*"family" + 0.004*"many" + 0.003*"shared" + 0.003*"number"', '0.014*"’" + 0.007*"practice" + 0.006*"highly" + 0.006*"needs" + 0.006*"well" + 0.004*"many" + 0.004*"direct" + 0.004*"quality" + 0.003*"across" + 0.003*"high"', '0.011*"’" + 0.006*"practice" + 0.005*"needs" + 0.004*"highly" + 0.004*"across" + 0.004*"plans" + 0.003*"skilled" + 0.003*"experiences" + 0.003*"well" + 0.003*"family"']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</si>
  <si>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</si>
  <si>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</si>
  <si>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</si>
  <si>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</si>
  <si>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</si>
  <si>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</si>
  <si>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</si>
  <si>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</si>
  <si>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</si>
  <si>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['0.020*"’" + 0.007*"need" + 0.006*"Luton" + 0.006*"needs" + 0.006*"plans" + 0.006*"progress" + 0.005*"effective" + 0.005*"ensure" + 0.005*"impact" + 0.005*"good"', '0.016*"’" + 0.006*"plans" + 0.006*"needs" + 0.005*"good" + 0.005*"effective" + 0.005*"need" + 0.005*"impact" + 0.005*"progress" + 0.005*"Luton" + 0.005*"quality"', '0.014*"’" + 0.006*"needs" + 0.006*"need" + 0.005*"plans" + 0.005*"Luton" + 0.005*"effective" + 0.004*"good" + 0.004*"receive" + 0.004*"ensure" + 0.004*"Leaders"']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</si>
  <si>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</si>
  <si>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</si>
  <si>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</si>
  <si>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</si>
  <si>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</si>
  <si>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</si>
  <si>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</si>
  <si>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</si>
  <si>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['0.017*"’" + 0.013*"Manchester" + 0.009*"needs" + 0.007*"well" + 0.006*"always" + 0.006*"quality" + 0.005*"education" + 0.005*"supported" + 0.005*"However" + 0.005*"21"', '0.024*"’" + 0.010*"needs" + 0.010*"Manchester" + 0.007*"well" + 0.007*"always" + 0.006*"protection" + 0.006*"supported" + 0.006*"effective" + 0.005*"plans" + 0.005*"family"', '0.021*"’" + 0.009*"needs" + 0.008*"supported" + 0.008*"Manchester" + 0.006*"plans" + 0.006*"well" + 0.006*"always" + 0.005*"March" + 0.005*"education" + 0.005*"effective"']</t>
  </si>
  <si>
    <t>80522</t>
  </si>
  <si>
    <t>887</t>
  </si>
  <si>
    <t>E06000035</t>
  </si>
  <si>
    <t>medway</t>
  </si>
  <si>
    <t>https://files.ofsted.gov.uk/v1/file/50103321</t>
  </si>
  <si>
    <t>15/07/2019</t>
  </si>
  <si>
    <t>26/07/2019</t>
  </si>
  <si>
    <t>27/08/19</t>
  </si>
  <si>
    <t>0.111</t>
  </si>
  <si>
    <t>['0.016*"’" + 0.006*"leaders" + 0.006*"risk" + 0.005*"well" + 0.004*"practice" + 0.004*"quality" + 0.004*"education" + 0.004*"many" + 0.004*"needs" + 0.004*"plans"', '0.014*"’" + 0.005*"risk" + 0.005*"plans" + 0.005*"long" + 0.005*"health" + 0.005*"needs" + 0.004*"education" + 0.004*"quality" + 0.004*"progress" + 0.004*"many"', '0.015*"’" + 0.005*"risk" + 0.004*"leaders" + 0.004*"good" + 0.004*"plans" + 0.004*"needs" + 0.004*"education" + 0.003*"well" + 0.003*"early" + 0.003*"practice"']</t>
  </si>
  <si>
    <t>80523</t>
  </si>
  <si>
    <t>806</t>
  </si>
  <si>
    <t>E06000002</t>
  </si>
  <si>
    <t>middlesbrough</t>
  </si>
  <si>
    <t>https://files.ofsted.gov.uk/v1/file/50218077</t>
  </si>
  <si>
    <t>0.1551</t>
  </si>
  <si>
    <t>['0.018*"’" + 0.008*"Middlesbrough" + 0.008*"plans" + 0.007*"needs" + 0.006*"practice" + 0.006*"effective" + 0.005*"place" + 0.005*"24" + 0.005*"progress" + 0.005*"well"', '0.013*"’" + 0.007*"effective" + 0.005*"plans" + 0.005*"needs" + 0.004*"well" + 0.004*"Middlesbrough" + 0.004*"impact" + 0.004*"practice" + 0.004*"risk" + 0.004*"progress"', '0.010*"’" + 0.008*"well" + 0.008*"effective" + 0.007*"plans" + 0.007*"Middlesbrough" + 0.006*"needs" + 0.006*"practice" + 0.006*"progress" + 0.005*"means" + 0.005*"good"']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</si>
  <si>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</si>
  <si>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</si>
  <si>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</si>
  <si>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</si>
  <si>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</si>
  <si>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</si>
  <si>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</si>
  <si>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['0.008*"’" + 0.006*"Keynes" + 0.005*"Milton" + 0.005*"need" + 0.005*"good" + 0.004*"5" + 0.004*"well" + 0.004*"practice" + 0.004*"leaders" + 0.004*"October"', '0.019*"’" + 0.007*"well" + 0.005*"Milton" + 0.005*"Keynes" + 0.005*"plans" + 0.005*"25" + 0.005*"need" + 0.005*"good" + 0.004*"2021" + 0.004*"education"', '0.015*"’" + 0.007*"Milton" + 0.007*"Keynes" + 0.006*"need" + 0.006*"practice" + 0.005*"well" + 0.005*"leaders" + 0.005*"25" + 0.004*"plans" + 0.004*"needs"']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</si>
  <si>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</si>
  <si>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</si>
  <si>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</si>
  <si>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</si>
  <si>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</si>
  <si>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</si>
  <si>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</si>
  <si>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['0.013*"’" + 0.010*"plans" + 0.009*"needs" + 0.008*"well" + 0.006*"progress" + 0.006*"Newcastle" + 0.006*"good" + 0.006*"making" + 0.006*"protection" + 0.006*"need"', '0.017*"’" + 0.010*"plans" + 0.007*"good" + 0.007*"Newcastle" + 0.007*"needs" + 0.007*"protection" + 0.006*"making" + 0.006*"10" + 0.006*"well" + 0.005*"progress"', '0.018*"’" + 0.011*"plans" + 0.008*"Newcastle" + 0.007*"protection" + 0.007*"needs" + 0.007*"good" + 0.006*"ensure" + 0.006*"well" + 0.005*"progress" + 0.005*"29"']</t>
  </si>
  <si>
    <t>80418</t>
  </si>
  <si>
    <t>926</t>
  </si>
  <si>
    <t>E10000020</t>
  </si>
  <si>
    <t>norfolk</t>
  </si>
  <si>
    <t>https://files.ofsted.gov.uk/v1/file/50204404</t>
  </si>
  <si>
    <t>0.1799</t>
  </si>
  <si>
    <t>['0.016*"’" + 0.008*"well" + 0.007*"Norfolk" + 0.007*"carers" + 0.006*"needs" + 0.005*"supported" + 0.005*"practice" + 0.005*"plans" + 0.004*"range" + 0.004*"progress"', '0.016*"’" + 0.009*"Norfolk" + 0.009*"well" + 0.007*"supported" + 0.005*"practice" + 0.005*"carers" + 0.005*"18" + 0.004*"leaders" + 0.004*"including" + 0.004*"needs"', '0.018*"’" + 0.007*"Norfolk" + 0.007*"well" + 0.006*"needs" + 0.006*"practice" + 0.006*"carers" + 0.005*"plans" + 0.004*"progress" + 0.004*"range" + 0.004*"7"']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</si>
  <si>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</si>
  <si>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</si>
  <si>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</si>
  <si>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</si>
  <si>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</si>
  <si>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</si>
  <si>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</si>
  <si>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</si>
  <si>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</si>
  <si>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['0.012*"’" + 0.007*"planning" + 0.006*"needs" + 0.006*"practice" + 0.006*"risk" + 0.005*"leaders" + 0.004*"need" + 0.004*"October" + 0.004*"East" + 0.004*"quality"', '0.015*"’" + 0.010*"practice" + 0.008*"risk" + 0.007*"leaders" + 0.007*"needs" + 0.006*"planning" + 0.005*"North" + 0.005*"many" + 0.005*"East" + 0.005*"need"', '0.015*"’" + 0.006*"leaders" + 0.006*"risk" + 0.006*"practice" + 0.006*"need" + 0.005*"plans" + 0.005*"many" + 0.005*"planning" + 0.005*"2021" + 0.005*"needs"']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</si>
  <si>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</si>
  <si>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</si>
  <si>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</si>
  <si>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</si>
  <si>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</si>
  <si>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</si>
  <si>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</si>
  <si>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</si>
  <si>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['0.020*"’" + 0.006*"‘" + 0.006*"well" + 0.005*"Lincolnshire" + 0.005*"10" + 0.005*"approach" + 0.005*"leaders" + 0.005*"protection" + 0.005*"family" + 0.004*"North"', '0.015*"’" + 0.006*"‘" + 0.005*"Lincolnshire" + 0.005*"family" + 0.004*"council" + 0.004*"leaders" + 0.004*"10" + 0.004*"plans" + 0.004*"well" + 0.004*"protection"', '0.023*"’" + 0.008*"‘" + 0.007*"North" + 0.007*"family" + 0.006*"need" + 0.006*"approach" + 0.005*"leaders" + 0.005*"Lincolnshire" + 0.005*"14" + 0.005*"2022"']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</si>
  <si>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</si>
  <si>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</si>
  <si>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</si>
  <si>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</si>
  <si>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</si>
  <si>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</si>
  <si>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</si>
  <si>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0.1782</t>
  </si>
  <si>
    <t>9</t>
  </si>
  <si>
    <t>['0.013*"’" + 0.008*"North" + 0.008*"well" + 0.007*"Northamptonshire" + 0.005*"quality" + 0.005*"NCT" + 0.005*"need" + 0.005*"practice" + 0.004*"Leaders" + 0.004*"needs"', '0.022*"’" + 0.010*"Northamptonshire" + 0.006*"quality" + 0.006*"well" + 0.006*"impact" + 0.005*"plans" + 0.005*"North" + 0.005*"Leaders" + 0.005*"3" + 0.005*"needs"', '0.013*"’" + 0.006*"North" + 0.005*"practice" + 0.005*"Northamptonshire" + 0.004*"quality" + 0.004*"well" + 0.004*"needs" + 0.004*"NCT" + 0.004*"impact" + 0.004*"Leaders"']</t>
  </si>
  <si>
    <t>80528</t>
  </si>
  <si>
    <t>802</t>
  </si>
  <si>
    <t>E06000024</t>
  </si>
  <si>
    <t>north somerset</t>
  </si>
  <si>
    <t>https://files.ofsted.gov.uk/v1/file/50216275</t>
  </si>
  <si>
    <t>anna gravelle</t>
  </si>
  <si>
    <t>11/05/23</t>
  </si>
  <si>
    <t>0.1836</t>
  </si>
  <si>
    <t>['0.017*"’" + 0.008*"quality" + 0.007*"Somerset" + 0.006*"always" + 0.006*"needs" + 0.006*"practice" + 0.006*"progress" + 0.005*"risk" + 0.005*"well" + 0.005*"North"', '0.018*"’" + 0.008*"needs" + 0.007*"quality" + 0.007*"North" + 0.007*"always" + 0.006*"number" + 0.006*"plans" + 0.005*"Somerset" + 0.005*"need" + 0.005*"practice"', '0.014*"’" + 0.006*"quality" + 0.005*"number" + 0.004*"practice" + 0.004*"progress" + 0.004*"Somerset" + 0.004*"North" + 0.004*"needs" + 0.004*"need" + 0.004*"risk"']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</si>
  <si>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</si>
  <si>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</si>
  <si>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</si>
  <si>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</si>
  <si>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</si>
  <si>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</si>
  <si>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</si>
  <si>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+ 0.007*"leaders" + 0.006*"well" + 0.006*"impact" + 0.005*"need" + 0.005*"needs" + 0.005*"make" + 0.004*"quality" + 0.004*"early" + 0.004*"family"', '0.014*"’" + 0.006*"well" + 0.005*"need" + 0.005*"leaders" + 0.005*"protection" + 0.004*"make" + 0.004*"needs" + 0.004*"quality" + 0.003*"plans" + 0.003*"impact"', '0.016*"’" + 0.007*"well" + 0.005*"quality" + 0.005*"need" + 0.004*"leaders" + 0.004*"make" + 0.004*"clear" + 0.004*"good" + 0.004*"early" + 0.003*"progress"']</t>
  </si>
  <si>
    <t>815</t>
  </si>
  <si>
    <t>E10000023</t>
  </si>
  <si>
    <t>north yorkshire</t>
  </si>
  <si>
    <t>https://files.ofsted.gov.uk/v1/file/50010311</t>
  </si>
  <si>
    <t>02/07/2018</t>
  </si>
  <si>
    <t>06/07/2018</t>
  </si>
  <si>
    <t>06/08/18</t>
  </si>
  <si>
    <t>0.1939</t>
  </si>
  <si>
    <t>['0.011*"needs" + 0.009*"’" + 0.009*"clear" + 0.008*"well" + 0.008*"practice" + 0.007*"effective" + 0.006*"plans" + 0.005*"positive" + 0.005*"North" + 0.005*"Yorkshire"', '0.009*"needs" + 0.008*"’" + 0.006*"plans" + 0.006*"clear" + 0.006*"well" + 0.005*"impact" + 0.005*"effective" + 0.005*"practice" + 0.005*"approach" + 0.004*"North"', '0.012*"needs" + 0.007*"clear" + 0.007*"plans" + 0.007*"’" + 0.007*"well" + 0.007*"practice" + 0.006*"effective" + 0.005*"impact" + 0.004*"positive" + 0.004*"within"']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</si>
  <si>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</si>
  <si>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</si>
  <si>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</si>
  <si>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</si>
  <si>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</si>
  <si>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</si>
  <si>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</si>
  <si>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['0.021*"’" + 0.012*"needs" + 0.009*"well" + 0.007*"good" + 0.006*"impact" + 0.006*"practice" + 0.006*"experiences" + 0.005*"education" + 0.005*"need" + 0.004*"senior"', '0.026*"’" + 0.009*"well" + 0.009*"needs" + 0.007*"good" + 0.006*"need" + 0.005*"experiences" + 0.005*"education" + 0.005*"quality" + 0.004*"plans" + 0.004*"practice"', '0.018*"’" + 0.009*"needs" + 0.009*"well" + 0.008*"good" + 0.007*"need" + 0.005*"quality" + 0.005*"leaders" + 0.005*"experiences" + 0.005*"impact" + 0.005*"practice"']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</si>
  <si>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</si>
  <si>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</si>
  <si>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</si>
  <si>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</si>
  <si>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</si>
  <si>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</si>
  <si>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</si>
  <si>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</si>
  <si>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['0.012*"’" + 0.008*"needs" + 0.006*"impact" + 0.006*"effective" + 0.005*"Nottingham" + 0.005*"11" + 0.005*"consistently" + 0.005*"plans" + 0.005*"need" + 0.005*"oversight"', '0.018*"’" + 0.009*"needs" + 0.006*"Nottingham" + 0.006*"effective" + 0.006*"plans" + 0.005*"11" + 0.005*"However" + 0.005*"oversight" + 0.005*"risk" + 0.004*"2022"', '0.011*"’" + 0.006*"needs" + 0.005*"plans" + 0.005*"Nottingham" + 0.005*"City" + 0.004*"2022" + 0.004*"practice" + 0.004*"effective" + 0.004*"significant" + 0.004*"oversight"']</t>
  </si>
  <si>
    <t>891</t>
  </si>
  <si>
    <t>E10000024</t>
  </si>
  <si>
    <t>nottinghamshire</t>
  </si>
  <si>
    <t>https://files.ofsted.gov.uk/v1/file/50135440</t>
  </si>
  <si>
    <t>07/10/2019</t>
  </si>
  <si>
    <t>['0.016*"’" + 0.008*"well" + 0.007*"practice" + 0.006*"needs" + 0.006*"receive" + 0.005*"plans" + 0.005*"progress" + 0.005*"made" + 0.005*"quality" + 0.005*"ensure"', '0.009*"practice" + 0.009*"’" + 0.008*"well" + 0.006*"needs" + 0.006*"ensure" + 0.006*"quality" + 0.005*"carers" + 0.005*"areas" + 0.004*"number" + 0.004*"made"', '0.012*"’" + 0.007*"practice" + 0.007*"well" + 0.006*"receive" + 0.005*"areas" + 0.005*"plans" + 0.005*"ensure" + 0.005*"made" + 0.004*"e" + 0.004*"needs"']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</si>
  <si>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</si>
  <si>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</si>
  <si>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</si>
  <si>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</si>
  <si>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</si>
  <si>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</si>
  <si>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</si>
  <si>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</si>
  <si>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</si>
  <si>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</si>
  <si>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['0.011*"effective" + 0.010*"’" + 0.009*"needs" + 0.009*"good" + 0.007*"practice" + 0.006*"progress" + 0.006*"planning" + 0.006*"plans" + 0.006*"quality" + 0.006*"well"', '0.012*"’" + 0.010*"needs" + 0.010*"practice" + 0.010*"good" + 0.007*"effective" + 0.007*"progress" + 0.007*"quality" + 0.006*"planning" + 0.005*"plans" + 0.005*"well"', '0.009*"’" + 0.009*"good" + 0.008*"practice" + 0.008*"well" + 0.007*"needs" + 0.006*"quality" + 0.006*"planning" + 0.006*"progress" + 0.005*"effective" + 0.005*"information"']</t>
  </si>
  <si>
    <t>80536</t>
  </si>
  <si>
    <t>931</t>
  </si>
  <si>
    <t>E10000025</t>
  </si>
  <si>
    <t>oxfordshire</t>
  </si>
  <si>
    <t>https://files.ofsted.gov.uk/v1/file/50004449</t>
  </si>
  <si>
    <t>20/04/2018</t>
  </si>
  <si>
    <t>22/05/18</t>
  </si>
  <si>
    <t>0.1848</t>
  </si>
  <si>
    <t>['0.014*"’" + 0.008*"needs" + 0.006*"good" + 0.006*"number" + 0.006*"response" + 0.005*"quality" + 0.005*"plans" + 0.005*"early" + 0.005*"effective" + 0.004*"Oxfordshire"', '0.016*"’" + 0.010*"needs" + 0.007*"good" + 0.006*"early" + 0.006*"number" + 0.006*"protection" + 0.004*"plans" + 0.004*"practice" + 0.004*"including" + 0.004*"education"', '0.009*"’" + 0.009*"needs" + 0.005*"number" + 0.005*"good" + 0.004*"Oxfordshire" + 0.004*"response" + 0.004*"education" + 0.004*"plans" + 0.004*"protection" + 0.004*"effective"']</t>
  </si>
  <si>
    <t>80537</t>
  </si>
  <si>
    <t>874</t>
  </si>
  <si>
    <t>E06000031</t>
  </si>
  <si>
    <t>peterborough</t>
  </si>
  <si>
    <t>https://files.ofsted.gov.uk/v1/file/50010312</t>
  </si>
  <si>
    <t>25/06/2018</t>
  </si>
  <si>
    <t>0.1708</t>
  </si>
  <si>
    <t>['0.013*"’" + 0.007*"risk" + 0.007*"practice" + 0.006*"needs" + 0.006*"well" + 0.006*"good" + 0.005*"including" + 0.005*"effective" + 0.005*"planning" + 0.005*"quality"', '0.015*"’" + 0.009*"well" + 0.007*"practice" + 0.006*"planning" + 0.006*"effective" + 0.006*"risk" + 0.006*"good" + 0.005*"needs" + 0.005*"progress" + 0.005*"quality"', '0.014*"’" + 0.007*"needs" + 0.007*"good" + 0.007*"practice" + 0.006*"progress" + 0.005*"risk" + 0.005*"well" + 0.005*"planning" + 0.005*"quality" + 0.005*"need"']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</si>
  <si>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</si>
  <si>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</si>
  <si>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</si>
  <si>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</si>
  <si>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</si>
  <si>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</si>
  <si>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</si>
  <si>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['0.012*"’" + 0.007*"However" + 0.007*"well" + 0.007*"needs" + 0.006*"good" + 0.006*"quality" + 0.006*"result" + 0.005*"timely" + 0.005*"progress" + 0.004*"plans"', '0.016*"’" + 0.011*"However" + 0.010*"well" + 0.009*"needs" + 0.009*"good" + 0.007*"quality" + 0.007*"progress" + 0.006*"leaders" + 0.006*"plans" + 0.006*"effective"', '0.015*"’" + 0.012*"good" + 0.010*"quality" + 0.008*"well" + 0.007*"progress" + 0.007*"However" + 0.007*"needs" + 0.006*"timely" + 0.005*"effective" + 0.005*"number"']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</si>
  <si>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</si>
  <si>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</si>
  <si>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</si>
  <si>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</si>
  <si>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</si>
  <si>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</si>
  <si>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</si>
  <si>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</si>
  <si>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</si>
  <si>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+ 0.008*"needs" + 0.008*"well" + 0.007*"care-experienced" + 0.007*"Portsmouth" + 0.005*"plans" + 0.005*"family" + 0.004*"practice" + 0.004*"health" + 0.004*"early"', '0.015*"’" + 0.009*"care-experienced" + 0.008*"well" + 0.007*"Portsmouth" + 0.006*"needs" + 0.006*"family" + 0.006*"plans" + 0.006*"health" + 0.005*"practice" + 0.005*"leaders"', '0.022*"’" + 0.007*"care-experienced" + 0.006*"needs" + 0.006*"Portsmouth" + 0.006*"well" + 0.005*"family" + 0.005*"health" + 0.005*"15" + 0.005*"need" + 0.005*"plans"']</t>
  </si>
  <si>
    <t>80540</t>
  </si>
  <si>
    <t>870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</si>
  <si>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</si>
  <si>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</si>
  <si>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</si>
  <si>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</si>
  <si>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</si>
  <si>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</si>
  <si>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</si>
  <si>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['0.013*"’" + 0.006*"quality" + 0.006*"number" + 0.005*"good" + 0.005*"well" + 0.005*"effective" + 0.005*"always" + 0.005*"needs" + 0.005*"plans" + 0.005*"practice"', '0.013*"’" + 0.006*"number" + 0.005*"plans" + 0.005*"quality" + 0.005*"need" + 0.005*"good" + 0.005*"well" + 0.004*"practice" + 0.004*"effective" + 0.004*"timely"', '0.020*"’" + 0.008*"number" + 0.008*"well" + 0.008*"quality" + 0.007*"plans" + 0.006*"good" + 0.006*"need" + 0.006*"effective" + 0.006*"timely" + 0.005*"However"']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</si>
  <si>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</si>
  <si>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</si>
  <si>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</si>
  <si>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</si>
  <si>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</si>
  <si>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</si>
  <si>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['0.015*"’" + 0.006*"However" + 0.006*"leaders" + 0.006*"plans" + 0.005*"20" + 0.005*"consistently" + 0.005*"2022" + 0.005*"risk" + 0.005*"needs" + 0.004*"practice"', '0.018*"’" + 0.006*"needs" + 0.006*"leaders" + 0.005*"Cleveland" + 0.005*"plans" + 0.005*"However" + 0.005*"consistently" + 0.005*"carers" + 0.005*"Redcar" + 0.005*"2022"', '0.018*"’" + 0.006*"leaders" + 0.006*"needs" + 0.006*"consistently" + 0.006*"plans" + 0.005*"However" + 0.005*"practice" + 0.005*"1" + 0.005*"July" + 0.005*"2022"']</t>
  </si>
  <si>
    <t>80542</t>
  </si>
  <si>
    <t>354</t>
  </si>
  <si>
    <t>E08000005</t>
  </si>
  <si>
    <t>rochdale</t>
  </si>
  <si>
    <t>https://files.ofsted.gov.uk/v1/file/50211330</t>
  </si>
  <si>
    <t>lisa walsh</t>
  </si>
  <si>
    <t>03/02/2023</t>
  </si>
  <si>
    <t>17/03/23</t>
  </si>
  <si>
    <t>0.1837</t>
  </si>
  <si>
    <t>['0.026*"’" + 0.009*"experienced" + 0.008*"needs" + 0.008*"practice" + 0.007*"plans" + 0.006*"good" + 0.006*"response" + 0.006*"consistently" + 0.006*"quality" + 0.005*"3"', '0.015*"’" + 0.010*"experienced" + 0.008*"needs" + 0.007*"practice" + 0.005*"response" + 0.005*"plans" + 0.005*"consistently" + 0.005*"Rochdale" + 0.004*"quality" + 0.004*"experiences"', '0.015*"’" + 0.009*"experienced" + 0.009*"practice" + 0.006*"response" + 0.006*"needs" + 0.005*"consistently" + 0.005*"quality" + 0.004*"well" + 0.004*"good" + 0.004*"progress"']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</si>
  <si>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</si>
  <si>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</si>
  <si>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</si>
  <si>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</si>
  <si>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</si>
  <si>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</si>
  <si>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</si>
  <si>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['0.010*"’" + 0.008*"Rotherham" + 0.006*"needs" + 0.005*"well" + 0.005*"Council" + 0.005*"good" + 0.005*"protection" + 0.004*"1" + 0.004*"However" + 0.004*"Borough"', '0.018*"’" + 0.011*"Rotherham" + 0.007*"needs" + 0.005*"Council" + 0.005*"good" + 0.005*"ensure" + 0.005*"However" + 0.005*"well" + 0.005*"27" + 0.004*"plans"', '0.016*"’" + 0.006*"Rotherham" + 0.006*"well" + 0.006*"needs" + 0.005*"ensure" + 0.005*"plans" + 0.004*"good" + 0.004*"June" + 0.004*"However" + 0.004*"understand"']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</si>
  <si>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</si>
  <si>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</si>
  <si>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</si>
  <si>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</si>
  <si>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</si>
  <si>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</si>
  <si>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</si>
  <si>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['0.013*"practice" + 0.012*"well" + 0.011*"’" + 0.007*"highly" + 0.007*"strong" + 0.006*"needs" + 0.005*"effective" + 0.004*"leaders" + 0.004*"high" + 0.004*"progress"', '0.015*"well" + 0.013*"’" + 0.010*"practice" + 0.008*"highly" + 0.007*"strong" + 0.006*"needs" + 0.006*"leaders" + 0.005*"effective" + 0.005*"high" + 0.005*"professionals"', '0.011*"well" + 0.009*"practice" + 0.008*"’" + 0.005*"highly" + 0.004*"effective" + 0.004*"strong" + 0.004*"needs" + 0.004*"leaders" + 0.004*"high" + 0.004*"range"']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</si>
  <si>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</si>
  <si>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</si>
  <si>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</si>
  <si>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</si>
  <si>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</si>
  <si>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</si>
  <si>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</si>
  <si>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</si>
  <si>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['0.014*"’" + 0.008*"plans" + 0.008*"well" + 0.008*"needs" + 0.005*"good" + 0.005*"need" + 0.005*"effective" + 0.004*"supported" + 0.004*"parents" + 0.004*"progress"', '0.012*"’" + 0.010*"well" + 0.008*"plans" + 0.007*"needs" + 0.005*"good" + 0.005*"need" + 0.005*"clear" + 0.005*"practice" + 0.004*"effective" + 0.004*"risk"', '0.014*"’" + 0.009*"well" + 0.008*"plans" + 0.008*"needs" + 0.005*"practice" + 0.005*"good" + 0.004*"effective" + 0.004*"parents" + 0.004*"focus" + 0.004*"clear"']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</si>
  <si>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</si>
  <si>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</si>
  <si>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</si>
  <si>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</si>
  <si>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</si>
  <si>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</si>
  <si>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</si>
  <si>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</si>
  <si>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['0.013*"’" + 0.006*"well" + 0.005*"quality" + 0.005*"plans" + 0.004*"use" + 0.004*"benefit" + 0.004*"informed" + 0.004*"needs" + 0.004*"effective" + 0.004*"However"', '0.012*"’" + 0.006*"well" + 0.005*"needs" + 0.004*"benefit" + 0.004*"information" + 0.004*"plans" + 0.004*"always" + 0.004*"effective" + 0.003*"health" + 0.003*"actions"', '0.010*"’" + 0.006*"needs" + 0.005*"quality" + 0.004*"plans" + 0.004*"well" + 0.004*"effective" + 0.004*"good" + 0.004*"information" + 0.004*"actions" + 0.004*"management"']</t>
  </si>
  <si>
    <t>80547</t>
  </si>
  <si>
    <t>857</t>
  </si>
  <si>
    <t>E06000017</t>
  </si>
  <si>
    <t>rutland</t>
  </si>
  <si>
    <t>https://files.ofsted.gov.uk/v1/file/50150005</t>
  </si>
  <si>
    <t>0.1818</t>
  </si>
  <si>
    <t>['0.016*"’" + 0.010*"well" + 0.008*"good" + 0.008*"needs" + 0.007*"enough" + 0.007*"need" + 0.007*"protection" + 0.006*"team" + 0.006*"plans" + 0.005*"practice"', '0.013*"’" + 0.011*"needs" + 0.011*"well" + 0.008*"practice" + 0.007*"effective" + 0.007*"need" + 0.007*"good" + 0.006*"ensure" + 0.006*"team" + 0.005*"plans"', '0.008*"well" + 0.007*"needs" + 0.007*"’" + 0.006*"good" + 0.006*"team" + 0.005*"ensure" + 0.004*"effective" + 0.004*"need" + 0.004*"protection" + 0.004*"However"']</t>
  </si>
  <si>
    <t>80548</t>
  </si>
  <si>
    <t>355</t>
  </si>
  <si>
    <t>E08000006</t>
  </si>
  <si>
    <t>salford</t>
  </si>
  <si>
    <t>https://files.ofsted.gov.uk/v1/file/50037489</t>
  </si>
  <si>
    <t>0.1926</t>
  </si>
  <si>
    <t>['0.015*"’" + 0.008*"plans" + 0.007*"team" + 0.007*"needs" + 0.005*"practice" + 0.005*"quality" + 0.005*"leaders" + 0.004*"timely" + 0.004*"effective" + 0.004*"good"', '0.012*"’" + 0.006*"plans" + 0.006*"team" + 0.006*"practice" + 0.005*"good" + 0.005*"needs" + 0.005*"timely" + 0.005*"early" + 0.005*"quality" + 0.005*"need"', '0.016*"’" + 0.008*"needs" + 0.007*"team" + 0.006*"risk" + 0.006*"quality" + 0.006*"plans" + 0.006*"practice" + 0.006*"timely" + 0.005*"effective" + 0.005*"strong"']</t>
  </si>
  <si>
    <t>80549</t>
  </si>
  <si>
    <t>333</t>
  </si>
  <si>
    <t>E08000028</t>
  </si>
  <si>
    <t>sandwell</t>
  </si>
  <si>
    <t>https://files.ofsted.gov.uk/v1/file/50187562</t>
  </si>
  <si>
    <t>0.1681</t>
  </si>
  <si>
    <t>['0.017*"’" + 0.008*"Sandwell" + 0.007*"needs" + 0.006*"well" + 0.006*"plans" + 0.005*"quality" + 0.005*"progress" + 0.005*"education" + 0.005*"Trust" + 0.004*"20"', '0.012*"’" + 0.009*"needs" + 0.009*"plans" + 0.007*"Sandwell" + 0.007*"well" + 0.006*"quality" + 0.005*"9" + 0.005*"20" + 0.005*"effective" + 0.005*"receive"', '0.013*"’" + 0.007*"needs" + 0.007*"well" + 0.006*"Sandwell" + 0.005*"plans" + 0.005*"quality" + 0.005*"number" + 0.005*"changes" + 0.005*"Trust" + 0.004*"good"']</t>
  </si>
  <si>
    <t>80550</t>
  </si>
  <si>
    <t>343</t>
  </si>
  <si>
    <t>E08000014</t>
  </si>
  <si>
    <t>sefton</t>
  </si>
  <si>
    <t>https://files.ofsted.gov.uk/v1/file/50182670</t>
  </si>
  <si>
    <t>0.1106</t>
  </si>
  <si>
    <t>['0.013*"’" + 0.009*"needs" + 0.005*"always" + 0.005*"practice" + 0.005*"management" + 0.004*"many" + 0.004*"oversight" + 0.004*"protection" + 0.004*"lack" + 0.004*"including"', '0.020*"’" + 0.012*"needs" + 0.007*"oversight" + 0.006*"practice" + 0.006*"◼" + 0.005*"timely" + 0.005*"lack" + 0.005*"management" + 0.005*"protection" + 0.005*"many"', '0.014*"’" + 0.007*"practice" + 0.007*"needs" + 0.006*"including" + 0.005*"protection" + 0.005*"4" + 0.005*"Sefton" + 0.005*"February" + 0.005*"lack" + 0.004*"oversight"']</t>
  </si>
  <si>
    <t>80551</t>
  </si>
  <si>
    <t>373</t>
  </si>
  <si>
    <t>E08000019</t>
  </si>
  <si>
    <t>sheffield</t>
  </si>
  <si>
    <t>https://files.ofsted.gov.uk/v1/file/50103320</t>
  </si>
  <si>
    <t>0.1872</t>
  </si>
  <si>
    <t>['0.012*"’" + 0.008*"practice" + 0.008*"needs" + 0.007*"good" + 0.006*"ensure" + 0.005*"Senior" + 0.005*"plans" + 0.005*"benefit" + 0.005*"well" + 0.004*"management"', '0.012*"’" + 0.009*"practice" + 0.006*"Senior" + 0.006*"good" + 0.006*"plans" + 0.005*"ensure" + 0.005*"well" + 0.005*"needs" + 0.004*"benefit" + 0.004*"effective"', '0.013*"’" + 0.008*"needs" + 0.007*"plans" + 0.007*"good" + 0.006*"Senior" + 0.006*"practice" + 0.005*"well" + 0.005*"effective" + 0.005*"ensure" + 0.005*"views"']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</si>
  <si>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</si>
  <si>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</si>
  <si>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</si>
  <si>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</si>
  <si>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</si>
  <si>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</si>
  <si>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</si>
  <si>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</si>
  <si>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['0.019*"’" + 0.009*"Shropshire" + 0.008*"needs" + 0.007*"well" + 0.006*"2022" + 0.006*"progress" + 0.006*"making" + 0.005*"effectively" + 0.005*"11" + 0.005*"7"', '0.017*"’" + 0.007*"Shropshire" + 0.006*"needs" + 0.006*"well" + 0.006*"7" + 0.006*"plans" + 0.005*"progress" + 0.004*"2022" + 0.004*"11" + 0.004*"education"', '0.016*"’" + 0.009*"needs" + 0.007*"well" + 0.006*"plans" + 0.006*"practice" + 0.005*"progress" + 0.005*"training" + 0.005*"making" + 0.005*"Shropshire" + 0.005*"make"']</t>
  </si>
  <si>
    <t>80553</t>
  </si>
  <si>
    <t>871</t>
  </si>
  <si>
    <t>E06000039</t>
  </si>
  <si>
    <t>slough</t>
  </si>
  <si>
    <t>https://files.ofsted.gov.uk/v1/file/50211331</t>
  </si>
  <si>
    <t>0.1618</t>
  </si>
  <si>
    <t>['0.014*"’" + 0.008*"Slough" + 0.006*"practice" + 0.006*"quality" + 0.006*"needs" + 0.005*"plans" + 0.005*"planning" + 0.004*"leaders" + 0.004*"need" + 0.004*"progress"', '0.012*"’" + 0.006*"Slough" + 0.006*"needs" + 0.005*"plans" + 0.005*"quality" + 0.005*"impact" + 0.005*"senior" + 0.004*"However" + 0.004*"timely" + 0.004*"23"', '0.020*"’" + 0.008*"Slough" + 0.008*"plans" + 0.006*"needs" + 0.006*"quality" + 0.006*"practice" + 0.006*"3" + 0.005*"impact" + 0.005*"leaders" + 0.005*"need"']</t>
  </si>
  <si>
    <t>80554</t>
  </si>
  <si>
    <t>334</t>
  </si>
  <si>
    <t>E08000029</t>
  </si>
  <si>
    <t>solihull</t>
  </si>
  <si>
    <t>https://files.ofsted.gov.uk/v1/file/50204405</t>
  </si>
  <si>
    <t>0.1175</t>
  </si>
  <si>
    <t>['0.012*"’" + 0.009*"lack" + 0.008*"2022" + 0.006*"Solihull" + 0.006*"experiences" + 0.005*"significant" + 0.005*"practice" + 0.005*"effective" + 0.005*"worker" + 0.005*"delay"', '0.010*"’" + 0.008*"lack" + 0.007*"2022" + 0.005*"need" + 0.005*"risk" + 0.004*"progress" + 0.004*"Solihull" + 0.004*"significant" + 0.004*"quality" + 0.004*"timely"', '0.020*"’" + 0.013*"lack" + 0.009*"2022" + 0.007*"need" + 0.007*"risk" + 0.007*"Solihull" + 0.007*"quality" + 0.006*"practice" + 0.005*"effective" + 0.005*"means"']</t>
  </si>
  <si>
    <t>80555</t>
  </si>
  <si>
    <t>933</t>
  </si>
  <si>
    <t>E10000027</t>
  </si>
  <si>
    <t>somerset</t>
  </si>
  <si>
    <t>https://files.ofsted.gov.uk/v1/file/50192873</t>
  </si>
  <si>
    <t>0.198</t>
  </si>
  <si>
    <t>['0.016*"’" + 0.009*"well" + 0.008*"Somerset" + 0.007*"needs" + 0.006*"plans" + 0.006*"supported" + 0.005*"leaders" + 0.005*"including" + 0.005*"good" + 0.005*"health"', '0.017*"’" + 0.009*"well" + 0.008*"needs" + 0.007*"Somerset" + 0.006*"good" + 0.006*"number" + 0.006*"progress" + 0.005*"including" + 0.005*"practice" + 0.005*"need"', '0.017*"’" + 0.010*"needs" + 0.009*"well" + 0.007*"plans" + 0.006*"good" + 0.006*"Somerset" + 0.005*"supported" + 0.005*"effective" + 0.005*"need" + 0.005*"leaders"']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</si>
  <si>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</si>
  <si>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</si>
  <si>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</si>
  <si>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</si>
  <si>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</si>
  <si>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</si>
  <si>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['0.013*"quality" + 0.011*"well" + 0.009*"plans" + 0.008*"leaders" + 0.008*"’" + 0.007*"good" + 0.006*"timely" + 0.005*"needs" + 0.005*"practice" + 0.005*"progress"', '0.012*"well" + 0.011*"’" + 0.009*"leaders" + 0.009*"quality" + 0.008*"plans" + 0.007*"good" + 0.006*"timely" + 0.005*"progress" + 0.005*"needs" + 0.005*"always"', '0.009*"quality" + 0.009*"well" + 0.008*"’" + 0.007*"leaders" + 0.007*"needs" + 0.006*"plans" + 0.006*"progress" + 0.006*"good" + 0.005*"timely" + 0.005*"Senior"']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</si>
  <si>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</si>
  <si>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</si>
  <si>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</si>
  <si>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</si>
  <si>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</si>
  <si>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</si>
  <si>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</si>
  <si>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</si>
  <si>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</si>
  <si>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+ 0.011*"needs" + 0.009*"South" + 0.008*"Tyneside" + 0.006*"oversight" + 0.006*"management" + 0.005*"effective" + 0.005*"14" + 0.005*"9" + 0.005*"However"', '0.029*"’" + 0.008*"needs" + 0.007*"South" + 0.007*"Tyneside" + 0.006*"carers" + 0.005*"However" + 0.005*"5" + 0.005*"risk" + 0.005*"effective" + 0.005*"December"', '0.017*"’" + 0.008*"Tyneside" + 0.007*"needs" + 0.006*"South" + 0.005*"practice" + 0.004*"management" + 0.004*"effective" + 0.004*"oversight" + 0.004*"5" + 0.004*"However"']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</si>
  <si>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</si>
  <si>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</si>
  <si>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</si>
  <si>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</si>
  <si>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</si>
  <si>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</si>
  <si>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</si>
  <si>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</si>
  <si>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</si>
  <si>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['0.019*"’" + 0.006*"Southampton" + 0.005*"plans" + 0.005*"progress" + 0.005*"improve" + 0.005*"16" + 0.004*"experiences" + 0.004*"5" + 0.004*"provide" + 0.004*"including"', '0.014*"’" + 0.007*"plans" + 0.005*"16" + 0.005*"2023" + 0.005*"June" + 0.005*"Southampton" + 0.004*"progress" + 0.004*"needs" + 0.004*"including" + 0.004*"good"', '0.016*"’" + 0.006*"Southampton" + 0.005*"improve" + 0.005*"plans" + 0.005*"5" + 0.005*"including" + 0.005*"needs" + 0.005*"progress" + 0.004*"well" + 0.004*"good"']</t>
  </si>
  <si>
    <t>80559</t>
  </si>
  <si>
    <t>882</t>
  </si>
  <si>
    <t>E06000033</t>
  </si>
  <si>
    <t>southend-on-sea</t>
  </si>
  <si>
    <t>https://files.ofsted.gov.uk/v1/file/50103322</t>
  </si>
  <si>
    <t>to requires improvement</t>
  </si>
  <si>
    <t>['0.009*"’" + 0.007*"practice" + 0.006*"quality" + 0.005*"planning" + 0.005*"within" + 0.005*"carers" + 0.005*"always" + 0.004*"risk" + 0.004*"effective" + 0.004*"protection"', '0.016*"’" + 0.008*"planning" + 0.007*"leaders" + 0.007*"practice" + 0.006*"need" + 0.006*"quality" + 0.006*"effective" + 0.006*"number" + 0.006*"within" + 0.005*"Southend"', '0.013*"’" + 0.009*"planning" + 0.008*"quality" + 0.007*"practice" + 0.006*"protection" + 0.006*"number" + 0.005*"leaders" + 0.005*"plans" + 0.005*"always" + 0.005*"good"']</t>
  </si>
  <si>
    <t>80560</t>
  </si>
  <si>
    <t>342</t>
  </si>
  <si>
    <t>E08000013</t>
  </si>
  <si>
    <t>st helens</t>
  </si>
  <si>
    <t>https://files.ofsted.gov.uk/v1/file/50121476</t>
  </si>
  <si>
    <t>['0.009*"’" + 0.008*"ensure" + 0.007*"permanence" + 0.007*"need" + 0.006*"place" + 0.006*"team" + 0.006*"quality" + 0.006*"practice" + 0.006*"needs" + 0.005*"yet"', '0.009*"quality" + 0.008*"permanence" + 0.008*"practice" + 0.008*"’" + 0.007*"ensure" + 0.007*"new" + 0.006*"plans" + 0.006*"need" + 0.006*"needs" + 0.005*"identified"', '0.008*"quality" + 0.007*"’" + 0.006*"ensure" + 0.006*"plans" + 0.006*"need" + 0.006*"practice" + 0.006*"needs" + 0.005*"new" + 0.005*"progress" + 0.005*"identified"']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</si>
  <si>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</si>
  <si>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</si>
  <si>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</si>
  <si>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</si>
  <si>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</si>
  <si>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</si>
  <si>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</si>
  <si>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['0.009*"’" + 0.008*"well" + 0.007*"good" + 0.007*"needs" + 0.005*"range" + 0.005*"effective" + 0.005*"response" + 0.005*"risk" + 0.005*"home" + 0.005*"teams"', '0.014*"’" + 0.010*"good" + 0.009*"risk" + 0.008*"well" + 0.008*"effective" + 0.007*"needs" + 0.006*"plans" + 0.006*"training" + 0.005*"ensure" + 0.005*"quality"', '0.010*"’" + 0.008*"good" + 0.008*"well" + 0.007*"needs" + 0.006*"risk" + 0.006*"quality" + 0.005*"education" + 0.005*"effective" + 0.005*"response" + 0.004*"home"']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</si>
  <si>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</si>
  <si>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</si>
  <si>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</si>
  <si>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</si>
  <si>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</si>
  <si>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</si>
  <si>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</si>
  <si>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['0.011*"’" + 0.008*"practice" + 0.007*"well" + 0.007*"needs" + 0.006*"Stockport" + 0.005*"plans" + 0.005*"quality" + 0.005*"strong" + 0.004*"risk" + 0.004*"good"', '0.012*"’" + 0.010*"well" + 0.007*"practice" + 0.007*"Stockport" + 0.006*"strong" + 0.006*"needs" + 0.006*"ensure" + 0.005*"risk" + 0.005*"plans" + 0.005*"28"', '0.010*"’" + 0.006*"practice" + 0.006*"Stockport" + 0.006*"well" + 0.005*"needs" + 0.005*"strong" + 0.005*"plans" + 0.004*"range" + 0.004*"risk" + 0.004*"quality"']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</si>
  <si>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</si>
  <si>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</si>
  <si>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</si>
  <si>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</si>
  <si>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</si>
  <si>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</si>
  <si>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</si>
  <si>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</si>
  <si>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</si>
  <si>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</si>
  <si>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+ 0.010*"leaders" + 0.008*"on-Tees" + 0.008*"plans" + 0.007*"needs" + 0.006*"well" + 0.006*"good" + 0.006*"Stockton" + 0.005*"quality" + 0.005*"6"', '0.014*"’" + 0.007*"leaders" + 0.007*"plans" + 0.006*"well" + 0.006*"senior" + 0.006*"Stockton" + 0.005*"needs" + 0.005*"quality" + 0.005*"on-Tees" + 0.005*"good"', '0.024*"’" + 0.010*"plans" + 0.008*"leaders" + 0.007*"quality" + 0.006*"well" + 0.006*"needs" + 0.006*"Stockton" + 0.006*"good" + 0.005*"2023" + 0.005*"carers"']</t>
  </si>
  <si>
    <t>80564</t>
  </si>
  <si>
    <t>861</t>
  </si>
  <si>
    <t>E06000021</t>
  </si>
  <si>
    <t>stoke-on-trent</t>
  </si>
  <si>
    <t>https://files.ofsted.gov.uk/v1/file/50200027</t>
  </si>
  <si>
    <t>['0.013*"’" + 0.007*"on-Trent" + 0.006*"well" + 0.006*"needs" + 0.006*"Stoke" + 0.005*"ensure" + 0.005*"plans" + 0.005*"However" + 0.005*"protection" + 0.004*"good"', '0.021*"’" + 0.009*"needs" + 0.008*"plans" + 0.007*"on-Trent" + 0.007*"Stoke" + 0.007*"However" + 0.006*"well" + 0.006*"progress" + 0.005*"ensure" + 0.005*"protection"', '0.016*"’" + 0.008*"needs" + 0.007*"well" + 0.007*"Stoke" + 0.007*"However" + 0.006*"protection" + 0.006*"on-Trent" + 0.005*"ensure" + 0.005*"14" + 0.005*"progress"']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</si>
  <si>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</si>
  <si>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</si>
  <si>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</si>
  <si>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</si>
  <si>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</si>
  <si>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</si>
  <si>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</si>
  <si>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</si>
  <si>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+ 0.007*"progress" + 0.006*"well" + 0.005*"effective" + 0.005*"good" + 0.005*"needs" + 0.005*"leaders" + 0.004*"practice" + 0.004*"high" + 0.004*"ensure"', '0.014*"’" + 0.008*"well" + 0.006*"progress" + 0.005*"ensure" + 0.005*"good" + 0.005*"leaders" + 0.005*"effective" + 0.005*"Suffolk" + 0.005*"carers" + 0.004*"practice"', '0.009*"’" + 0.004*"effective" + 0.004*"well" + 0.004*"leaders" + 0.003*"progress" + 0.003*"practice" + 0.003*"ensure" + 0.003*"need" + 0.003*"good" + 0.003*"supported"']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</si>
  <si>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</si>
  <si>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</si>
  <si>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</si>
  <si>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</si>
  <si>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</si>
  <si>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</si>
  <si>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</si>
  <si>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</si>
  <si>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</si>
  <si>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+ 0.006*"needs" + 0.006*"quality" + 0.005*"Sunderland" + 0.005*"well" + 0.005*"protection" + 0.004*"highly" + 0.004*"robust" + 0.004*"result" + 0.004*"experienced"', '0.014*"’" + 0.009*"well" + 0.007*"quality" + 0.007*"needs" + 0.005*"Sunderland" + 0.005*"practice" + 0.005*"council" + 0.005*"experienced" + 0.005*"parents" + 0.005*"risk"', '0.017*"’" + 0.007*"well" + 0.007*"quality" + 0.006*"Sunderland" + 0.005*"experienced" + 0.005*"needs" + 0.005*"practice" + 0.004*"good" + 0.004*"parents" + 0.004*"robust"']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</si>
  <si>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</si>
  <si>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</si>
  <si>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</si>
  <si>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</si>
  <si>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</si>
  <si>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</si>
  <si>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</si>
  <si>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['0.012*"’" + 0.009*"needs" + 0.008*"well" + 0.007*"progress" + 0.007*"practice" + 0.005*"However" + 0.005*"plans" + 0.005*"Surrey" + 0.005*"carers" + 0.004*"ensure"', '0.012*"’" + 0.009*"well" + 0.008*"needs" + 0.007*"progress" + 0.007*"practice" + 0.006*"good" + 0.005*"plans" + 0.005*"17" + 0.005*"carers" + 0.004*"receive"', '0.016*"’" + 0.011*"needs" + 0.010*"well" + 0.007*"practice" + 0.006*"quality" + 0.006*"effective" + 0.005*"plans" + 0.005*"17" + 0.005*"progress" + 0.005*"carers"']</t>
  </si>
  <si>
    <t>80568</t>
  </si>
  <si>
    <t>866</t>
  </si>
  <si>
    <t>E06000030</t>
  </si>
  <si>
    <t>swindon</t>
  </si>
  <si>
    <t>https://files.ofsted.gov.uk/v1/file/50099939</t>
  </si>
  <si>
    <t>01/07/2019</t>
  </si>
  <si>
    <t>12/08/19</t>
  </si>
  <si>
    <t>['0.014*"well" + 0.010*"Swindon" + 0.009*"quality" + 0.009*"’" + 0.008*"plans" + 0.008*"leaders" + 0.006*"timely" + 0.006*"team" + 0.005*"arrangements" + 0.005*"good"', '0.014*"well" + 0.012*"’" + 0.010*"leaders" + 0.009*"Swindon" + 0.007*"plans" + 0.007*"quality" + 0.006*"good" + 0.005*"ensure" + 0.005*"timely" + 0.005*"action"', '0.012*"well" + 0.011*"’" + 0.010*"quality" + 0.008*"Swindon" + 0.006*"plans" + 0.006*"leaders" + 0.006*"progress" + 0.006*"ensure" + 0.006*"timely" + 0.005*"good"']</t>
  </si>
  <si>
    <t>80569</t>
  </si>
  <si>
    <t>357</t>
  </si>
  <si>
    <t>E08000008</t>
  </si>
  <si>
    <t>tameside</t>
  </si>
  <si>
    <t>https://files.ofsted.gov.uk/v1/file/50088888</t>
  </si>
  <si>
    <t>0.1619</t>
  </si>
  <si>
    <t>['0.017*"’" + 0.007*"impact" + 0.007*"always" + 0.006*"plans" + 0.006*"practice" + 0.006*"progress" + 0.005*"well" + 0.005*"good" + 0.005*"needs" + 0.004*"example"', '0.017*"’" + 0.009*"plans" + 0.006*"well" + 0.006*"practice" + 0.006*"always" + 0.005*"progress" + 0.004*"However" + 0.004*"good" + 0.004*"impact" + 0.004*"need"', '0.013*"’" + 0.007*"impact" + 0.006*"good" + 0.006*"always" + 0.006*"progress" + 0.006*"plans" + 0.005*"new" + 0.005*"well" + 0.005*"practice" + 0.005*"need"']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</si>
  <si>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</si>
  <si>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</si>
  <si>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</si>
  <si>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</si>
  <si>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</si>
  <si>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</si>
  <si>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['0.011*"’" + 0.010*"well" + 0.007*"effective" + 0.007*"needs" + 0.005*"plans" + 0.005*"need" + 0.005*"planning" + 0.004*"improve" + 0.004*"strong" + 0.004*"leaders"', '0.019*"’" + 0.011*"well" + 0.008*"needs" + 0.006*"effective" + 0.006*"strong" + 0.006*"practice" + 0.006*"ensure" + 0.005*"leaders" + 0.005*"need" + 0.005*"benefit"', '0.017*"’" + 0.012*"well" + 0.008*"needs" + 0.007*"effective" + 0.006*"plans" + 0.005*"planning" + 0.005*"need" + 0.005*"practice" + 0.004*"strong" + 0.004*"ensure"']</t>
  </si>
  <si>
    <t>80571</t>
  </si>
  <si>
    <t>883</t>
  </si>
  <si>
    <t>E06000034</t>
  </si>
  <si>
    <t>thurrock</t>
  </si>
  <si>
    <t>https://files.ofsted.gov.uk/v1/file/50135827</t>
  </si>
  <si>
    <t>0.164</t>
  </si>
  <si>
    <t>['0.015*"’" + 0.008*"well" + 0.006*"need" + 0.005*"carers" + 0.005*"ensure" + 0.005*"needs" + 0.004*"effective" + 0.004*"practice" + 0.004*"leaders" + 0.004*"Thurrock"', '0.013*"’" + 0.008*"well" + 0.007*"carers" + 0.005*"need" + 0.004*"practice" + 0.004*"needs" + 0.004*"ensure" + 0.004*"impact" + 0.004*"effective" + 0.004*"Thurrock"', '0.011*"’" + 0.009*"well" + 0.004*"carers" + 0.004*"need" + 0.004*"needs" + 0.004*"protect" + 0.004*"leaders" + 0.003*"practice" + 0.003*"Thurrock" + 0.003*"quality"']</t>
  </si>
  <si>
    <t>80572</t>
  </si>
  <si>
    <t>880</t>
  </si>
  <si>
    <t>E06000027</t>
  </si>
  <si>
    <t>torbay</t>
  </si>
  <si>
    <t>https://files.ofsted.gov.uk/v1/file/50183765</t>
  </si>
  <si>
    <t>0.2197</t>
  </si>
  <si>
    <t>['0.018*"’" + 0.009*"well" + 0.008*"Torbay" + 0.005*"good" + 0.005*"effective" + 0.005*"needs" + 0.005*"team" + 0.004*"2022" + 0.004*"agencies" + 0.004*"education"', '0.021*"’" + 0.009*"well" + 0.007*"Torbay" + 0.006*"needs" + 0.005*"good" + 0.005*"plans" + 0.005*"timely" + 0.005*"effective" + 0.005*"progress" + 0.005*"21"', '0.009*"’" + 0.009*"well" + 0.008*"Torbay" + 0.007*"good" + 0.006*"needs" + 0.005*"effective" + 0.004*"March" + 0.004*"2022" + 0.004*"21" + 0.004*"progress"']</t>
  </si>
  <si>
    <t>80573</t>
  </si>
  <si>
    <t>358</t>
  </si>
  <si>
    <t>E08000009</t>
  </si>
  <si>
    <t>trafford</t>
  </si>
  <si>
    <t>https://files.ofsted.gov.uk/v1/file/50206433</t>
  </si>
  <si>
    <t>0.1589</t>
  </si>
  <si>
    <t>['0.014*"’" + 0.009*"Trafford" + 0.009*"needs" + 0.006*"plans" + 0.006*"well" + 0.006*"quality" + 0.005*"leaders" + 0.005*"impact" + 0.005*"placed" + 0.005*"2"', '0.015*"’" + 0.009*"needs" + 0.007*"well" + 0.006*"Trafford" + 0.006*"plans" + 0.006*"quality" + 0.006*"leaders" + 0.005*"21" + 0.005*"practice" + 0.005*"impact"', '0.020*"’" + 0.010*"needs" + 0.008*"Trafford" + 0.008*"plans" + 0.008*"well" + 0.007*"quality" + 0.006*"practice" + 0.005*"leaders" + 0.005*"team" + 0.005*"worker"']</t>
  </si>
  <si>
    <t>80574</t>
  </si>
  <si>
    <t>335</t>
  </si>
  <si>
    <t>E08000030</t>
  </si>
  <si>
    <t>walsall</t>
  </si>
  <si>
    <t>https://files.ofsted.gov.uk/v1/file/50172854</t>
  </si>
  <si>
    <t>0.1829</t>
  </si>
  <si>
    <t>['0.015*"’" + 0.006*"leaders" + 0.006*"needs" + 0.006*"well" + 0.005*"4" + 0.005*"Senior" + 0.005*"Walsall" + 0.005*"good" + 0.004*"risks" + 0.004*"positive"', '0.025*"’" + 0.007*"leaders" + 0.007*"needs" + 0.006*"Walsall" + 0.006*"information" + 0.005*"well" + 0.005*"4" + 0.005*"oversight" + 0.005*"Senior" + 0.004*"15"', '0.021*"’" + 0.008*"leaders" + 0.006*"needs" + 0.006*"well" + 0.005*"Walsall" + 0.005*"2021" + 0.004*"good" + 0.004*"oversight" + 0.004*"records" + 0.004*"positive"']</t>
  </si>
  <si>
    <t>80575</t>
  </si>
  <si>
    <t>877</t>
  </si>
  <si>
    <t>E06000007</t>
  </si>
  <si>
    <t>warrington</t>
  </si>
  <si>
    <t>https://files.ofsted.gov.uk/v1/file/50101635</t>
  </si>
  <si>
    <t>['0.011*"’" + 0.005*"well" + 0.004*"practice" + 0.004*"number" + 0.004*"needs" + 0.004*"progress" + 0.003*"plans" + 0.003*"information" + 0.003*"carers" + 0.003*"Senior"', '0.016*"’" + 0.007*"well" + 0.006*"practice" + 0.005*"number" + 0.005*"Senior" + 0.005*"need" + 0.004*"plans" + 0.004*"home" + 0.004*"progress" + 0.004*"information"', '0.014*"’" + 0.008*"practice" + 0.006*"well" + 0.005*"carers" + 0.005*"plans" + 0.004*"Senior" + 0.004*"good" + 0.004*"provided" + 0.004*"progress" + 0.004*"number"']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</si>
  <si>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</si>
  <si>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</si>
  <si>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</si>
  <si>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</si>
  <si>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</si>
  <si>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</si>
  <si>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</si>
  <si>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</si>
  <si>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['0.010*"’" + 0.007*"needs" + 0.005*"well" + 0.005*"plans" + 0.005*"practice" + 0.005*"Warwickshire" + 0.005*"3" + 0.005*"carers" + 0.004*"information" + 0.004*"good"', '0.011*"’" + 0.006*"plans" + 0.006*"well" + 0.005*"needs" + 0.005*"Warwickshire" + 0.004*"good" + 0.004*"clear" + 0.004*"practice" + 0.004*"22" + 0.004*"carers"', '0.014*"’" + 0.007*"well" + 0.007*"needs" + 0.007*"plans" + 0.007*"Warwickshire" + 0.005*"practice" + 0.005*"carers" + 0.005*"Senior" + 0.005*"good" + 0.005*"progress"']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</si>
  <si>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</si>
  <si>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</si>
  <si>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</si>
  <si>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</si>
  <si>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</si>
  <si>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</si>
  <si>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</si>
  <si>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</si>
  <si>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['0.016*"’" + 0.007*"Berkshire" + 0.007*"West" + 0.007*"well" + 0.005*"need" + 0.004*"plans" + 0.004*"needs" + 0.004*"14" + 0.004*"working" + 0.004*"agency"', '0.009*"’" + 0.006*"West" + 0.004*"need" + 0.004*"well" + 0.004*"practice" + 0.004*"education" + 0.004*"information" + 0.004*"March" + 0.004*"14" + 0.004*"progress"', '0.017*"’" + 0.007*"Berkshire" + 0.006*"well" + 0.006*"West" + 0.005*"needs" + 0.004*"plans" + 0.004*"18" + 0.004*"early" + 0.004*"working" + 0.004*"agency"']</t>
  </si>
  <si>
    <t>941</t>
  </si>
  <si>
    <t>E06000062</t>
  </si>
  <si>
    <t>west northamptonshire</t>
  </si>
  <si>
    <t>https://files.ofsted.gov.uk/v1/file/50200026</t>
  </si>
  <si>
    <t>0.1588</t>
  </si>
  <si>
    <t>['0.019*"’" + 0.006*"Northamptonshire" + 0.006*"West" + 0.006*"quality" + 0.006*"well" + 0.005*"plans" + 0.005*"needs" + 0.005*"3" + 0.004*"impact" + 0.004*"NCT"', '0.015*"’" + 0.008*"Northamptonshire" + 0.008*"quality" + 0.007*"well" + 0.007*"West" + 0.006*"practice" + 0.005*"NCT" + 0.005*"needs" + 0.005*"impact" + 0.004*"experiences"', '0.017*"’" + 0.009*"Northamptonshire" + 0.005*"West" + 0.005*"quality" + 0.005*"practice" + 0.005*"well" + 0.004*"14" + 0.004*"However" + 0.004*"3" + 0.004*"needs"']</t>
  </si>
  <si>
    <t>80578</t>
  </si>
  <si>
    <t>938</t>
  </si>
  <si>
    <t>E10000032</t>
  </si>
  <si>
    <t>west sussex</t>
  </si>
  <si>
    <t>https://files.ofsted.gov.uk/v1/file/50216276</t>
  </si>
  <si>
    <t>0.1513</t>
  </si>
  <si>
    <t>['0.017*"’" + 0.007*"well" + 0.006*"plans" + 0.006*"Sussex" + 0.006*"needs" + 0.005*"West" + 0.005*"number" + 0.005*"practice" + 0.005*"supported" + 0.004*"quality"', '0.012*"’" + 0.006*"needs" + 0.006*"plans" + 0.005*"West" + 0.005*"13" + 0.004*"quality" + 0.004*"well" + 0.004*"24" + 0.004*"education" + 0.004*"March"', '0.013*"’" + 0.006*"well" + 0.006*"plans" + 0.005*"health" + 0.005*"13" + 0.005*"needs" + 0.005*"Sussex" + 0.004*"number" + 0.004*"quality" + 0.004*"24"']</t>
  </si>
  <si>
    <t>80579</t>
  </si>
  <si>
    <t>359</t>
  </si>
  <si>
    <t>E08000010</t>
  </si>
  <si>
    <t>wigan</t>
  </si>
  <si>
    <t>https://files.ofsted.gov.uk/v1/file/50187563</t>
  </si>
  <si>
    <t>0.1441</t>
  </si>
  <si>
    <t>['0.013*"’" + 0.007*"May" + 0.006*"plans" + 0.006*"practice" + 0.005*"quality" + 0.005*"Wigan" + 0.005*"9" + 0.005*"timely" + 0.004*"needs" + 0.004*"appropriate"', '0.010*"’" + 0.007*"May" + 0.006*"needs" + 0.005*"plans" + 0.005*"appropriate" + 0.004*"20" + 0.004*"leaders" + 0.004*"2022" + 0.004*"Wigan" + 0.004*"practice"', '0.013*"’" + 0.008*"practice" + 0.007*"May" + 0.007*"Wigan" + 0.007*"plans" + 0.007*"needs" + 0.007*"quality" + 0.006*"appropriate" + 0.006*"leaders" + 0.005*"well"']</t>
  </si>
  <si>
    <t>80580</t>
  </si>
  <si>
    <t>865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</si>
  <si>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</si>
  <si>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</si>
  <si>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</si>
  <si>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</si>
  <si>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</si>
  <si>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</si>
  <si>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</si>
  <si>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['0.010*"’" + 0.009*"well" + 0.007*"leaders" + 0.006*"good" + 0.006*"quality" + 0.006*"Wiltshire" + 0.006*"needs" + 0.006*"need" + 0.005*"Senior" + 0.005*"However"', '0.015*"well" + 0.010*"’" + 0.008*"leaders" + 0.007*"good" + 0.006*"needs" + 0.006*"effective" + 0.006*"need" + 0.006*"Wiltshire" + 0.006*"quality" + 0.005*"plans"', '0.012*"’" + 0.008*"good" + 0.006*"well" + 0.006*"leaders" + 0.006*"Wiltshire" + 0.006*"needs" + 0.006*"need" + 0.006*"effective" + 0.005*"Senior" + 0.004*"ensure"']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</si>
  <si>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</si>
  <si>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</si>
  <si>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</si>
  <si>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</si>
  <si>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</si>
  <si>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</si>
  <si>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</si>
  <si>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</si>
  <si>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</si>
  <si>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['0.011*"quality" + 0.009*"’" + 0.009*"practice" + 0.008*"need" + 0.008*"well" + 0.007*"good" + 0.007*"plans" + 0.006*"progress" + 0.006*"needs" + 0.006*"planning"', '0.008*"quality" + 0.007*"good" + 0.007*"progress" + 0.007*"needs" + 0.007*"need" + 0.007*"plans" + 0.006*"place" + 0.006*"’" + 0.005*"practice" + 0.005*"well"', '0.010*"well" + 0.009*"’" + 0.009*"good" + 0.008*"needs" + 0.007*"practice" + 0.006*"ensure" + 0.006*"quality" + 0.006*"effective" + 0.006*"place" + 0.006*"progress"']</t>
  </si>
  <si>
    <t>80582</t>
  </si>
  <si>
    <t>872</t>
  </si>
  <si>
    <t>E06000041</t>
  </si>
  <si>
    <t>wokingham</t>
  </si>
  <si>
    <t>https://files.ofsted.gov.uk/v1/file/50215917</t>
  </si>
  <si>
    <t>0.1777</t>
  </si>
  <si>
    <t>['0.012*"’" + 0.008*"plans" + 0.006*"effective" + 0.006*"needs" + 0.005*"progress" + 0.005*"well" + 0.005*"experiences" + 0.005*"6" + 0.005*"quality" + 0.005*"17"', '0.011*"’" + 0.006*"effective" + 0.006*"plans" + 0.006*"needs" + 0.005*"provided" + 0.005*"17" + 0.005*"impact" + 0.004*"well" + 0.004*"progress" + 0.004*"appropriate"', '0.014*"’" + 0.007*"progress" + 0.006*"plans" + 0.006*"effective" + 0.006*"well" + 0.006*"needs" + 0.005*"provided" + 0.005*"experiences" + 0.005*"appropriate" + 0.004*"6"']</t>
  </si>
  <si>
    <t>80583</t>
  </si>
  <si>
    <t>336</t>
  </si>
  <si>
    <t>E08000031</t>
  </si>
  <si>
    <t>wolverhampton</t>
  </si>
  <si>
    <t>https://files.ofsted.gov.uk/v1/file/50183766</t>
  </si>
  <si>
    <t>0.1898</t>
  </si>
  <si>
    <t>['0.015*"’" + 0.008*"needs" + 0.006*"effective" + 0.005*"risks" + 0.005*"plans" + 0.005*"receive" + 0.005*"risk" + 0.004*"strong" + 0.004*"well" + 0.004*"quality"', '0.011*"’" + 0.006*"plans" + 0.005*"needs" + 0.005*"supported" + 0.005*"leaders" + 0.004*"receive" + 0.004*"risk" + 0.004*"Wolverhampton" + 0.004*"practice" + 0.004*"education"', '0.016*"’" + 0.009*"needs" + 0.007*"Wolverhampton" + 0.007*"effective" + 0.005*"quality" + 0.005*"risks" + 0.005*"leaders" + 0.005*"experiences" + 0.005*"education" + 0.005*"2022"']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</si>
  <si>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</si>
  <si>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</si>
  <si>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</si>
  <si>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</si>
  <si>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</si>
  <si>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</si>
  <si>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</si>
  <si>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</si>
  <si>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['0.020*"’" + 0.008*"well" + 0.008*"needs" + 0.007*"Worcestershire" + 0.007*"plans" + 0.006*"ensure" + 0.006*"progress" + 0.006*"leaders" + 0.005*"However" + 0.005*"appropriate"', '0.014*"’" + 0.008*"needs" + 0.007*"plans" + 0.007*"well" + 0.007*"Worcestershire" + 0.006*"ensure" + 0.005*"leaders" + 0.005*"progress" + 0.005*"appropriate" + 0.004*"education"', '0.021*"’" + 0.009*"well" + 0.009*"plans" + 0.008*"leaders" + 0.008*"progress" + 0.007*"needs" + 0.007*"Worcestershire" + 0.006*"appropriate" + 0.005*"26" + 0.005*"ensure"']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</si>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</sst>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135438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066870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103321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010311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121476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099939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1413</v>
      </c>
      <c r="B1" s="1" t="s">
        <v>1414</v>
      </c>
      <c r="C1" s="1" t="s">
        <v>1415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6</v>
      </c>
      <c r="P2" t="s">
        <v>6</v>
      </c>
      <c r="Q2" t="s">
        <v>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2" t="s">
        <v>22</v>
      </c>
      <c r="G3" t="s">
        <v>6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15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15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14</v>
      </c>
      <c r="U5" t="s">
        <v>15</v>
      </c>
      <c r="V5" t="s">
        <v>58</v>
      </c>
    </row>
    <row r="6" spans="1:22">
      <c r="A6" t="s">
        <v>59</v>
      </c>
      <c r="B6" t="s">
        <v>60</v>
      </c>
      <c r="C6" t="s">
        <v>61</v>
      </c>
      <c r="D6" t="s">
        <v>62</v>
      </c>
      <c r="E6" t="s">
        <v>63</v>
      </c>
      <c r="F6" s="2" t="s">
        <v>64</v>
      </c>
      <c r="G6" t="s">
        <v>65</v>
      </c>
      <c r="H6" t="s">
        <v>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65</v>
      </c>
      <c r="O6" t="s">
        <v>65</v>
      </c>
      <c r="P6" t="s">
        <v>65</v>
      </c>
      <c r="Q6" t="s">
        <v>65</v>
      </c>
      <c r="R6" t="s">
        <v>70</v>
      </c>
      <c r="S6" t="s">
        <v>70</v>
      </c>
      <c r="T6" t="s">
        <v>71</v>
      </c>
      <c r="U6" t="s">
        <v>15</v>
      </c>
      <c r="V6" t="s">
        <v>72</v>
      </c>
    </row>
    <row r="7" spans="1:22">
      <c r="A7" t="s">
        <v>73</v>
      </c>
      <c r="B7" t="s">
        <v>74</v>
      </c>
      <c r="C7" t="s">
        <v>61</v>
      </c>
      <c r="D7" t="s">
        <v>75</v>
      </c>
      <c r="E7" t="s">
        <v>76</v>
      </c>
      <c r="F7" s="2" t="s">
        <v>77</v>
      </c>
      <c r="G7" t="s">
        <v>65</v>
      </c>
      <c r="H7" t="s">
        <v>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65</v>
      </c>
      <c r="O7" t="s">
        <v>65</v>
      </c>
      <c r="P7" t="s">
        <v>65</v>
      </c>
      <c r="Q7" t="s">
        <v>6</v>
      </c>
      <c r="R7" t="s">
        <v>82</v>
      </c>
      <c r="S7" t="s">
        <v>83</v>
      </c>
      <c r="T7" t="s">
        <v>30</v>
      </c>
      <c r="U7" t="s">
        <v>15</v>
      </c>
      <c r="V7" t="s">
        <v>84</v>
      </c>
    </row>
    <row r="8" spans="1:22">
      <c r="A8" t="s">
        <v>85</v>
      </c>
      <c r="B8" t="s">
        <v>85</v>
      </c>
      <c r="C8" t="s">
        <v>61</v>
      </c>
      <c r="D8" t="s">
        <v>86</v>
      </c>
      <c r="E8" t="s">
        <v>87</v>
      </c>
      <c r="F8" s="2" t="s">
        <v>88</v>
      </c>
      <c r="G8" t="s">
        <v>6</v>
      </c>
      <c r="H8" t="s">
        <v>7</v>
      </c>
      <c r="I8" t="s">
        <v>52</v>
      </c>
      <c r="J8" t="s">
        <v>89</v>
      </c>
      <c r="K8" t="s">
        <v>90</v>
      </c>
      <c r="L8" t="s">
        <v>91</v>
      </c>
      <c r="M8" s="3">
        <f>HYPERLINK(".\.\export_data\inspection_reports\350_bolton", ".\export_data\inspection_reports\350_bolton")</f>
        <v>0</v>
      </c>
      <c r="N8" t="s">
        <v>6</v>
      </c>
      <c r="O8" t="s">
        <v>6</v>
      </c>
      <c r="P8" t="s">
        <v>6</v>
      </c>
      <c r="Q8" t="s">
        <v>6</v>
      </c>
      <c r="R8" t="s">
        <v>92</v>
      </c>
      <c r="S8" t="s">
        <v>57</v>
      </c>
      <c r="T8" t="s">
        <v>14</v>
      </c>
      <c r="U8" t="s">
        <v>15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65</v>
      </c>
      <c r="R9" t="s">
        <v>104</v>
      </c>
      <c r="S9" t="s">
        <v>29</v>
      </c>
      <c r="T9" t="s">
        <v>30</v>
      </c>
      <c r="U9" t="s">
        <v>15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23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118</v>
      </c>
      <c r="U10" t="s">
        <v>15</v>
      </c>
      <c r="V10" t="s">
        <v>119</v>
      </c>
    </row>
    <row r="11" spans="1:22">
      <c r="A11" t="s">
        <v>120</v>
      </c>
      <c r="B11" t="s">
        <v>120</v>
      </c>
      <c r="C11" t="s">
        <v>96</v>
      </c>
      <c r="D11" t="s">
        <v>121</v>
      </c>
      <c r="E11" t="s">
        <v>122</v>
      </c>
      <c r="F11" s="2" t="s">
        <v>123</v>
      </c>
      <c r="G11" t="s">
        <v>6</v>
      </c>
      <c r="H11" t="s">
        <v>7</v>
      </c>
      <c r="I11" t="s">
        <v>124</v>
      </c>
      <c r="J11" t="s">
        <v>125</v>
      </c>
      <c r="K11" t="s">
        <v>126</v>
      </c>
      <c r="L11" t="s">
        <v>127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65</v>
      </c>
      <c r="P11" t="s">
        <v>6</v>
      </c>
      <c r="Q11" t="s">
        <v>6</v>
      </c>
      <c r="R11" t="s">
        <v>128</v>
      </c>
      <c r="S11" t="s">
        <v>129</v>
      </c>
      <c r="T11" t="s">
        <v>130</v>
      </c>
      <c r="U11" t="s">
        <v>15</v>
      </c>
      <c r="V11" t="s">
        <v>131</v>
      </c>
    </row>
    <row r="12" spans="1:22">
      <c r="A12" t="s">
        <v>132</v>
      </c>
      <c r="B12" t="s">
        <v>133</v>
      </c>
      <c r="C12" t="s">
        <v>19</v>
      </c>
      <c r="D12" t="s">
        <v>134</v>
      </c>
      <c r="E12" t="s">
        <v>135</v>
      </c>
      <c r="F12" s="2" t="s">
        <v>136</v>
      </c>
      <c r="G12" t="s">
        <v>65</v>
      </c>
      <c r="H12" t="s">
        <v>7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HYPERLINK(".\.\export_data\inspection_reports\80441_bristol", ".\export_data\inspection_reports\80441_bristol")</f>
        <v>0</v>
      </c>
      <c r="N12" t="s">
        <v>65</v>
      </c>
      <c r="O12" t="s">
        <v>65</v>
      </c>
      <c r="P12" t="s">
        <v>6</v>
      </c>
      <c r="Q12" t="s">
        <v>6</v>
      </c>
      <c r="R12" t="s">
        <v>82</v>
      </c>
      <c r="S12" t="s">
        <v>141</v>
      </c>
      <c r="T12" t="s">
        <v>142</v>
      </c>
      <c r="U12" t="s">
        <v>15</v>
      </c>
      <c r="V12" t="s">
        <v>143</v>
      </c>
    </row>
    <row r="13" spans="1:22">
      <c r="A13" t="s">
        <v>144</v>
      </c>
      <c r="B13" t="s">
        <v>145</v>
      </c>
      <c r="C13" t="s">
        <v>96</v>
      </c>
      <c r="D13" t="s">
        <v>146</v>
      </c>
      <c r="E13" t="s">
        <v>147</v>
      </c>
      <c r="F13" s="2" t="s">
        <v>148</v>
      </c>
      <c r="G13" t="s">
        <v>65</v>
      </c>
      <c r="H13" t="s">
        <v>7</v>
      </c>
      <c r="I13" t="s">
        <v>149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65</v>
      </c>
      <c r="O13" t="s">
        <v>65</v>
      </c>
      <c r="P13" t="s">
        <v>65</v>
      </c>
      <c r="Q13" t="s">
        <v>65</v>
      </c>
      <c r="R13" t="s">
        <v>150</v>
      </c>
      <c r="S13" t="s">
        <v>151</v>
      </c>
      <c r="T13" t="s">
        <v>118</v>
      </c>
      <c r="U13" t="s">
        <v>15</v>
      </c>
      <c r="V13" t="s">
        <v>152</v>
      </c>
    </row>
    <row r="14" spans="1:22">
      <c r="A14" t="s">
        <v>153</v>
      </c>
      <c r="B14" t="s">
        <v>154</v>
      </c>
      <c r="C14" t="s">
        <v>61</v>
      </c>
      <c r="D14" t="s">
        <v>155</v>
      </c>
      <c r="E14" t="s">
        <v>156</v>
      </c>
      <c r="F14" s="2" t="s">
        <v>157</v>
      </c>
      <c r="G14" t="s">
        <v>100</v>
      </c>
      <c r="H14" t="s">
        <v>7</v>
      </c>
      <c r="I14" t="s">
        <v>158</v>
      </c>
      <c r="J14" t="s">
        <v>159</v>
      </c>
      <c r="K14" t="s">
        <v>160</v>
      </c>
      <c r="L14" t="s">
        <v>161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65</v>
      </c>
      <c r="R14" t="s">
        <v>162</v>
      </c>
      <c r="S14" t="s">
        <v>163</v>
      </c>
      <c r="T14" t="s">
        <v>130</v>
      </c>
      <c r="U14" t="s">
        <v>15</v>
      </c>
      <c r="V14" t="s">
        <v>164</v>
      </c>
    </row>
    <row r="15" spans="1:22">
      <c r="A15" t="s">
        <v>165</v>
      </c>
      <c r="B15" t="s">
        <v>166</v>
      </c>
      <c r="C15" t="s">
        <v>2</v>
      </c>
      <c r="D15" t="s">
        <v>167</v>
      </c>
      <c r="E15" t="s">
        <v>168</v>
      </c>
      <c r="F15" s="2" t="s">
        <v>169</v>
      </c>
      <c r="G15" t="s">
        <v>6</v>
      </c>
      <c r="H15" t="s">
        <v>7</v>
      </c>
      <c r="I15" t="s">
        <v>78</v>
      </c>
      <c r="J15" t="s">
        <v>170</v>
      </c>
      <c r="K15" t="s">
        <v>171</v>
      </c>
      <c r="L15" t="s">
        <v>172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65</v>
      </c>
      <c r="P15" t="s">
        <v>6</v>
      </c>
      <c r="Q15" t="s">
        <v>111</v>
      </c>
      <c r="R15" t="s">
        <v>173</v>
      </c>
      <c r="S15" t="s">
        <v>83</v>
      </c>
      <c r="T15" t="s">
        <v>30</v>
      </c>
      <c r="U15" t="s">
        <v>15</v>
      </c>
      <c r="V15" t="s">
        <v>174</v>
      </c>
    </row>
    <row r="16" spans="1:22">
      <c r="A16" t="s">
        <v>175</v>
      </c>
      <c r="B16" t="s">
        <v>176</v>
      </c>
      <c r="C16" t="s">
        <v>34</v>
      </c>
      <c r="D16" t="s">
        <v>177</v>
      </c>
      <c r="E16" t="s">
        <v>178</v>
      </c>
      <c r="F16" s="2" t="s">
        <v>179</v>
      </c>
      <c r="G16" t="s">
        <v>65</v>
      </c>
      <c r="H16" t="s">
        <v>23</v>
      </c>
      <c r="I16" t="s">
        <v>180</v>
      </c>
      <c r="J16" t="s">
        <v>181</v>
      </c>
      <c r="K16" t="s">
        <v>182</v>
      </c>
      <c r="L16" t="s">
        <v>183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65</v>
      </c>
      <c r="P16" t="s">
        <v>65</v>
      </c>
      <c r="Q16" t="s">
        <v>65</v>
      </c>
      <c r="R16" t="s">
        <v>184</v>
      </c>
      <c r="S16" t="s">
        <v>185</v>
      </c>
      <c r="T16" t="s">
        <v>142</v>
      </c>
      <c r="U16" t="s">
        <v>15</v>
      </c>
      <c r="V16" t="s">
        <v>186</v>
      </c>
    </row>
    <row r="17" spans="1:22">
      <c r="A17" t="s">
        <v>187</v>
      </c>
      <c r="B17" t="s">
        <v>188</v>
      </c>
      <c r="C17" t="s">
        <v>34</v>
      </c>
      <c r="D17" t="s">
        <v>189</v>
      </c>
      <c r="E17" t="s">
        <v>190</v>
      </c>
      <c r="F17" s="2" t="s">
        <v>191</v>
      </c>
      <c r="G17" t="s">
        <v>6</v>
      </c>
      <c r="H17" t="s">
        <v>23</v>
      </c>
      <c r="I17" t="s">
        <v>38</v>
      </c>
      <c r="J17" t="s">
        <v>192</v>
      </c>
      <c r="K17" t="s">
        <v>193</v>
      </c>
      <c r="L17" t="s">
        <v>194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195</v>
      </c>
      <c r="S17" t="s">
        <v>43</v>
      </c>
      <c r="T17" t="s">
        <v>44</v>
      </c>
      <c r="U17" t="s">
        <v>15</v>
      </c>
      <c r="V17" t="s">
        <v>196</v>
      </c>
    </row>
    <row r="18" spans="1:22">
      <c r="A18" t="s">
        <v>197</v>
      </c>
      <c r="B18" t="s">
        <v>198</v>
      </c>
      <c r="C18" t="s">
        <v>61</v>
      </c>
      <c r="D18" t="s">
        <v>199</v>
      </c>
      <c r="E18" t="s">
        <v>200</v>
      </c>
      <c r="F18" s="2" t="s">
        <v>201</v>
      </c>
      <c r="G18" t="s">
        <v>65</v>
      </c>
      <c r="H18" t="s">
        <v>7</v>
      </c>
      <c r="I18" t="s">
        <v>202</v>
      </c>
      <c r="J18" t="s">
        <v>203</v>
      </c>
      <c r="K18" t="s">
        <v>204</v>
      </c>
      <c r="L18" t="s">
        <v>205</v>
      </c>
      <c r="M18" s="3">
        <f>HYPERLINK(".\.\export_data\inspection_reports\80447_cheshire east", ".\export_data\inspection_reports\80447_cheshire east")</f>
        <v>0</v>
      </c>
      <c r="N18" t="s">
        <v>65</v>
      </c>
      <c r="O18" t="s">
        <v>65</v>
      </c>
      <c r="P18" t="s">
        <v>65</v>
      </c>
      <c r="Q18" t="s">
        <v>65</v>
      </c>
      <c r="R18" t="s">
        <v>206</v>
      </c>
      <c r="S18" t="s">
        <v>207</v>
      </c>
      <c r="T18" t="s">
        <v>142</v>
      </c>
      <c r="U18" t="s">
        <v>15</v>
      </c>
      <c r="V18" t="s">
        <v>208</v>
      </c>
    </row>
    <row r="19" spans="1:22">
      <c r="A19" t="s">
        <v>209</v>
      </c>
      <c r="B19" t="s">
        <v>210</v>
      </c>
      <c r="C19" t="s">
        <v>61</v>
      </c>
      <c r="D19" t="s">
        <v>211</v>
      </c>
      <c r="E19" t="s">
        <v>212</v>
      </c>
      <c r="F19" s="2" t="s">
        <v>213</v>
      </c>
      <c r="G19" t="s">
        <v>6</v>
      </c>
      <c r="H19" t="s">
        <v>23</v>
      </c>
      <c r="I19" t="s">
        <v>214</v>
      </c>
      <c r="J19" t="s">
        <v>215</v>
      </c>
      <c r="K19" t="s">
        <v>216</v>
      </c>
      <c r="L19" t="s">
        <v>217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218</v>
      </c>
      <c r="S19" t="s">
        <v>219</v>
      </c>
      <c r="T19" t="s">
        <v>14</v>
      </c>
      <c r="U19" t="s">
        <v>15</v>
      </c>
      <c r="V19" t="s">
        <v>220</v>
      </c>
    </row>
    <row r="20" spans="1:22">
      <c r="A20" t="s">
        <v>221</v>
      </c>
      <c r="B20" t="s">
        <v>222</v>
      </c>
      <c r="C20" t="s">
        <v>2</v>
      </c>
      <c r="D20" t="s">
        <v>223</v>
      </c>
      <c r="E20" t="s">
        <v>224</v>
      </c>
      <c r="F20" s="2" t="s">
        <v>225</v>
      </c>
      <c r="G20" t="s">
        <v>100</v>
      </c>
      <c r="H20" t="s">
        <v>7</v>
      </c>
      <c r="I20" t="s">
        <v>226</v>
      </c>
      <c r="J20" t="s">
        <v>227</v>
      </c>
      <c r="K20" t="s">
        <v>228</v>
      </c>
      <c r="L20" t="s">
        <v>229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230</v>
      </c>
      <c r="S20" t="s">
        <v>231</v>
      </c>
      <c r="T20" t="s">
        <v>130</v>
      </c>
      <c r="U20" t="s">
        <v>15</v>
      </c>
      <c r="V20" t="s">
        <v>232</v>
      </c>
    </row>
    <row r="21" spans="1:22">
      <c r="A21" t="s">
        <v>233</v>
      </c>
      <c r="B21" t="s">
        <v>234</v>
      </c>
      <c r="C21" t="s">
        <v>235</v>
      </c>
      <c r="D21" t="s">
        <v>236</v>
      </c>
      <c r="E21" t="s">
        <v>237</v>
      </c>
      <c r="F21" s="2" t="s">
        <v>238</v>
      </c>
      <c r="G21" t="s">
        <v>111</v>
      </c>
      <c r="H21" t="s">
        <v>23</v>
      </c>
      <c r="I21" t="s">
        <v>226</v>
      </c>
      <c r="J21" t="s">
        <v>239</v>
      </c>
      <c r="K21" t="s">
        <v>240</v>
      </c>
      <c r="L21" t="s">
        <v>241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242</v>
      </c>
      <c r="S21" t="s">
        <v>231</v>
      </c>
      <c r="T21" t="s">
        <v>130</v>
      </c>
      <c r="U21" t="s">
        <v>15</v>
      </c>
      <c r="V21" t="s">
        <v>243</v>
      </c>
    </row>
    <row r="22" spans="1:22">
      <c r="A22" t="s">
        <v>244</v>
      </c>
      <c r="B22" t="s">
        <v>245</v>
      </c>
      <c r="C22" t="s">
        <v>2</v>
      </c>
      <c r="D22" t="s">
        <v>246</v>
      </c>
      <c r="E22" t="s">
        <v>247</v>
      </c>
      <c r="F22" s="2" t="s">
        <v>248</v>
      </c>
      <c r="G22" t="s">
        <v>6</v>
      </c>
      <c r="H22" t="s">
        <v>7</v>
      </c>
      <c r="I22" t="s">
        <v>249</v>
      </c>
      <c r="J22" t="s">
        <v>250</v>
      </c>
      <c r="K22" t="s">
        <v>251</v>
      </c>
      <c r="L22" t="s">
        <v>252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253</v>
      </c>
      <c r="S22" t="s">
        <v>254</v>
      </c>
      <c r="T22" t="s">
        <v>142</v>
      </c>
      <c r="U22" t="s">
        <v>15</v>
      </c>
      <c r="V22" t="s">
        <v>255</v>
      </c>
    </row>
    <row r="23" spans="1:22">
      <c r="A23" t="s">
        <v>256</v>
      </c>
      <c r="B23" t="s">
        <v>257</v>
      </c>
      <c r="C23" t="s">
        <v>2</v>
      </c>
      <c r="D23" t="s">
        <v>258</v>
      </c>
      <c r="E23" t="s">
        <v>259</v>
      </c>
      <c r="F23" s="2" t="s">
        <v>260</v>
      </c>
      <c r="G23" t="s">
        <v>65</v>
      </c>
      <c r="H23" t="s">
        <v>7</v>
      </c>
      <c r="I23" t="s">
        <v>226</v>
      </c>
      <c r="J23" t="s">
        <v>261</v>
      </c>
      <c r="K23" t="s">
        <v>262</v>
      </c>
      <c r="L23" t="s">
        <v>263</v>
      </c>
      <c r="M23" s="3">
        <f>HYPERLINK(".\.\export_data\inspection_reports\80453_york", ".\export_data\inspection_reports\80453_york")</f>
        <v>0</v>
      </c>
      <c r="N23" t="s">
        <v>65</v>
      </c>
      <c r="O23" t="s">
        <v>65</v>
      </c>
      <c r="P23" t="s">
        <v>65</v>
      </c>
      <c r="Q23" t="s">
        <v>65</v>
      </c>
      <c r="R23" t="s">
        <v>231</v>
      </c>
      <c r="S23" t="s">
        <v>231</v>
      </c>
      <c r="T23" t="s">
        <v>130</v>
      </c>
      <c r="U23" t="s">
        <v>15</v>
      </c>
      <c r="V23" t="s">
        <v>264</v>
      </c>
    </row>
    <row r="24" spans="1:22">
      <c r="A24" t="s">
        <v>265</v>
      </c>
      <c r="B24" t="s">
        <v>266</v>
      </c>
      <c r="C24" t="s">
        <v>19</v>
      </c>
      <c r="D24" t="s">
        <v>267</v>
      </c>
      <c r="E24" t="s">
        <v>268</v>
      </c>
      <c r="F24" s="2" t="s">
        <v>269</v>
      </c>
      <c r="G24" t="s">
        <v>111</v>
      </c>
      <c r="H24" t="s">
        <v>23</v>
      </c>
      <c r="I24" t="s">
        <v>270</v>
      </c>
      <c r="J24" t="s">
        <v>271</v>
      </c>
      <c r="K24" t="s">
        <v>272</v>
      </c>
      <c r="L24" t="s">
        <v>273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274</v>
      </c>
      <c r="S24" t="s">
        <v>275</v>
      </c>
      <c r="T24" t="s">
        <v>118</v>
      </c>
      <c r="U24" t="s">
        <v>15</v>
      </c>
      <c r="V24" t="s">
        <v>276</v>
      </c>
    </row>
    <row r="25" spans="1:22">
      <c r="A25" t="s">
        <v>277</v>
      </c>
      <c r="B25" t="s">
        <v>278</v>
      </c>
      <c r="C25" t="s">
        <v>19</v>
      </c>
      <c r="D25" t="s">
        <v>279</v>
      </c>
      <c r="E25" t="s">
        <v>280</v>
      </c>
      <c r="F25" s="2" t="s">
        <v>281</v>
      </c>
      <c r="G25" t="s">
        <v>6</v>
      </c>
      <c r="H25" t="s">
        <v>23</v>
      </c>
      <c r="I25" t="s">
        <v>282</v>
      </c>
      <c r="J25" t="s">
        <v>271</v>
      </c>
      <c r="K25" t="s">
        <v>272</v>
      </c>
      <c r="L25" t="s">
        <v>283</v>
      </c>
      <c r="M25" s="3">
        <f>HYPERLINK(".\.\export_data\inspection_reports\80455_isles of scilly", ".\export_data\inspection_reports\80455_isles of scilly")</f>
        <v>0</v>
      </c>
      <c r="N25" t="s">
        <v>111</v>
      </c>
      <c r="O25" t="s">
        <v>6</v>
      </c>
      <c r="P25" t="s">
        <v>6</v>
      </c>
      <c r="Q25" t="s">
        <v>6</v>
      </c>
      <c r="R25" t="s">
        <v>284</v>
      </c>
      <c r="S25" t="s">
        <v>284</v>
      </c>
      <c r="T25" t="s">
        <v>71</v>
      </c>
      <c r="U25" t="s">
        <v>15</v>
      </c>
      <c r="V25" t="s">
        <v>285</v>
      </c>
    </row>
    <row r="26" spans="1:22">
      <c r="A26" t="s">
        <v>286</v>
      </c>
      <c r="B26" t="s">
        <v>287</v>
      </c>
      <c r="C26" t="s">
        <v>48</v>
      </c>
      <c r="D26" t="s">
        <v>288</v>
      </c>
      <c r="E26" t="s">
        <v>289</v>
      </c>
      <c r="F26" s="2" t="s">
        <v>290</v>
      </c>
      <c r="G26" t="s">
        <v>6</v>
      </c>
      <c r="H26" t="s">
        <v>7</v>
      </c>
      <c r="I26" t="s">
        <v>291</v>
      </c>
      <c r="J26" t="s">
        <v>292</v>
      </c>
      <c r="K26" t="s">
        <v>293</v>
      </c>
      <c r="L26" t="s">
        <v>294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295</v>
      </c>
      <c r="S26" t="s">
        <v>296</v>
      </c>
      <c r="T26" t="s">
        <v>142</v>
      </c>
      <c r="U26" t="s">
        <v>15</v>
      </c>
      <c r="V26" t="s">
        <v>297</v>
      </c>
    </row>
    <row r="27" spans="1:22">
      <c r="A27" t="s">
        <v>298</v>
      </c>
      <c r="B27" t="s">
        <v>299</v>
      </c>
      <c r="C27" t="s">
        <v>300</v>
      </c>
      <c r="D27" t="s">
        <v>301</v>
      </c>
      <c r="E27" t="s">
        <v>302</v>
      </c>
      <c r="F27" s="2" t="s">
        <v>303</v>
      </c>
      <c r="G27" t="s">
        <v>6</v>
      </c>
      <c r="H27" t="s">
        <v>7</v>
      </c>
      <c r="I27" t="s">
        <v>304</v>
      </c>
      <c r="J27" t="s">
        <v>305</v>
      </c>
      <c r="K27" t="s">
        <v>306</v>
      </c>
      <c r="L27" t="s">
        <v>307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308</v>
      </c>
      <c r="S27" t="s">
        <v>308</v>
      </c>
      <c r="T27" t="s">
        <v>71</v>
      </c>
      <c r="U27" t="s">
        <v>15</v>
      </c>
      <c r="V27" t="s">
        <v>309</v>
      </c>
    </row>
    <row r="28" spans="1:22">
      <c r="A28" t="s">
        <v>310</v>
      </c>
      <c r="B28" t="s">
        <v>311</v>
      </c>
      <c r="C28" t="s">
        <v>312</v>
      </c>
      <c r="D28" t="s">
        <v>313</v>
      </c>
      <c r="E28" t="s">
        <v>314</v>
      </c>
      <c r="F28" s="2" t="s">
        <v>315</v>
      </c>
      <c r="G28" t="s">
        <v>111</v>
      </c>
      <c r="H28" t="s">
        <v>23</v>
      </c>
      <c r="I28" t="s">
        <v>316</v>
      </c>
      <c r="J28" t="s">
        <v>317</v>
      </c>
      <c r="K28" t="s">
        <v>318</v>
      </c>
      <c r="L28" t="s">
        <v>319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320</v>
      </c>
      <c r="S28" t="s">
        <v>321</v>
      </c>
      <c r="T28" t="s">
        <v>14</v>
      </c>
      <c r="U28" t="s">
        <v>15</v>
      </c>
      <c r="V28" t="s">
        <v>322</v>
      </c>
    </row>
    <row r="29" spans="1:22">
      <c r="A29" t="s">
        <v>323</v>
      </c>
      <c r="B29" t="s">
        <v>323</v>
      </c>
      <c r="C29" t="s">
        <v>312</v>
      </c>
      <c r="D29" t="s">
        <v>324</v>
      </c>
      <c r="E29" t="s">
        <v>325</v>
      </c>
      <c r="F29" s="2" t="s">
        <v>326</v>
      </c>
      <c r="G29" t="s">
        <v>65</v>
      </c>
      <c r="H29" t="s">
        <v>23</v>
      </c>
      <c r="I29" t="s">
        <v>316</v>
      </c>
      <c r="J29" t="s">
        <v>327</v>
      </c>
      <c r="K29" t="s">
        <v>328</v>
      </c>
      <c r="L29" t="s">
        <v>329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65</v>
      </c>
      <c r="P29" t="s">
        <v>65</v>
      </c>
      <c r="Q29" t="s">
        <v>65</v>
      </c>
      <c r="R29" t="s">
        <v>330</v>
      </c>
      <c r="S29" t="s">
        <v>321</v>
      </c>
      <c r="T29" t="s">
        <v>14</v>
      </c>
      <c r="U29" t="s">
        <v>15</v>
      </c>
      <c r="V29" t="s">
        <v>331</v>
      </c>
    </row>
    <row r="30" spans="1:22">
      <c r="A30" t="s">
        <v>332</v>
      </c>
      <c r="B30" t="s">
        <v>333</v>
      </c>
      <c r="C30" t="s">
        <v>19</v>
      </c>
      <c r="D30" t="s">
        <v>334</v>
      </c>
      <c r="E30" t="s">
        <v>335</v>
      </c>
      <c r="F30" s="2" t="s">
        <v>336</v>
      </c>
      <c r="G30" t="s">
        <v>100</v>
      </c>
      <c r="H30" t="s">
        <v>7</v>
      </c>
      <c r="I30" t="s">
        <v>24</v>
      </c>
      <c r="J30" t="s">
        <v>337</v>
      </c>
      <c r="K30" t="s">
        <v>338</v>
      </c>
      <c r="L30" t="s">
        <v>339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65</v>
      </c>
      <c r="P30" t="s">
        <v>100</v>
      </c>
      <c r="Q30" t="s">
        <v>100</v>
      </c>
      <c r="R30" t="s">
        <v>340</v>
      </c>
      <c r="S30" t="s">
        <v>29</v>
      </c>
      <c r="T30" t="s">
        <v>30</v>
      </c>
      <c r="U30" t="s">
        <v>15</v>
      </c>
      <c r="V30" t="s">
        <v>341</v>
      </c>
    </row>
    <row r="31" spans="1:22">
      <c r="A31" t="s">
        <v>342</v>
      </c>
      <c r="B31" t="s">
        <v>343</v>
      </c>
      <c r="C31" t="s">
        <v>2</v>
      </c>
      <c r="D31" t="s">
        <v>344</v>
      </c>
      <c r="E31" t="s">
        <v>345</v>
      </c>
      <c r="F31" s="2" t="s">
        <v>346</v>
      </c>
      <c r="G31" t="s">
        <v>65</v>
      </c>
      <c r="H31" t="s">
        <v>7</v>
      </c>
      <c r="I31" t="s">
        <v>347</v>
      </c>
      <c r="J31" t="s">
        <v>348</v>
      </c>
      <c r="K31" t="s">
        <v>349</v>
      </c>
      <c r="L31" t="s">
        <v>350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65</v>
      </c>
      <c r="P31" t="s">
        <v>65</v>
      </c>
      <c r="Q31" t="s">
        <v>65</v>
      </c>
      <c r="R31" t="s">
        <v>351</v>
      </c>
      <c r="S31" t="s">
        <v>352</v>
      </c>
      <c r="T31" t="s">
        <v>130</v>
      </c>
      <c r="U31" t="s">
        <v>15</v>
      </c>
      <c r="V31" t="s">
        <v>353</v>
      </c>
    </row>
    <row r="32" spans="1:22">
      <c r="A32" t="s">
        <v>354</v>
      </c>
      <c r="B32" t="s">
        <v>354</v>
      </c>
      <c r="C32" t="s">
        <v>19</v>
      </c>
      <c r="D32" t="s">
        <v>355</v>
      </c>
      <c r="E32" t="s">
        <v>356</v>
      </c>
      <c r="F32" s="2" t="s">
        <v>357</v>
      </c>
      <c r="G32" t="s">
        <v>6</v>
      </c>
      <c r="H32" t="s">
        <v>7</v>
      </c>
      <c r="I32" t="s">
        <v>24</v>
      </c>
      <c r="J32" t="s">
        <v>358</v>
      </c>
      <c r="K32" t="s">
        <v>359</v>
      </c>
      <c r="L32" t="s">
        <v>360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361</v>
      </c>
      <c r="S32" t="s">
        <v>29</v>
      </c>
      <c r="T32" t="s">
        <v>30</v>
      </c>
      <c r="U32" t="s">
        <v>15</v>
      </c>
      <c r="V32" t="s">
        <v>362</v>
      </c>
    </row>
    <row r="33" spans="1:22">
      <c r="A33" t="s">
        <v>363</v>
      </c>
      <c r="B33" t="s">
        <v>364</v>
      </c>
      <c r="C33" t="s">
        <v>48</v>
      </c>
      <c r="D33" t="s">
        <v>365</v>
      </c>
      <c r="E33" t="s">
        <v>366</v>
      </c>
      <c r="F33" s="2" t="s">
        <v>367</v>
      </c>
      <c r="G33" t="s">
        <v>65</v>
      </c>
      <c r="H33" t="s">
        <v>7</v>
      </c>
      <c r="I33" t="s">
        <v>52</v>
      </c>
      <c r="J33" t="s">
        <v>368</v>
      </c>
      <c r="K33" t="s">
        <v>369</v>
      </c>
      <c r="L33" t="s">
        <v>370</v>
      </c>
      <c r="M33" s="3">
        <f>HYPERLINK(".\.\export_data\inspection_reports\80464_dudley", ".\export_data\inspection_reports\80464_dudley")</f>
        <v>0</v>
      </c>
      <c r="N33" t="s">
        <v>65</v>
      </c>
      <c r="O33" t="s">
        <v>65</v>
      </c>
      <c r="P33" t="s">
        <v>65</v>
      </c>
      <c r="Q33" t="s">
        <v>65</v>
      </c>
      <c r="R33" t="s">
        <v>128</v>
      </c>
      <c r="S33" t="s">
        <v>57</v>
      </c>
      <c r="T33" t="s">
        <v>14</v>
      </c>
      <c r="U33" t="s">
        <v>15</v>
      </c>
      <c r="V33" t="s">
        <v>371</v>
      </c>
    </row>
    <row r="34" spans="1:22">
      <c r="A34" t="s">
        <v>372</v>
      </c>
      <c r="B34" t="s">
        <v>373</v>
      </c>
      <c r="C34" t="s">
        <v>300</v>
      </c>
      <c r="D34" t="s">
        <v>374</v>
      </c>
      <c r="E34" t="s">
        <v>375</v>
      </c>
      <c r="F34" s="2" t="s">
        <v>376</v>
      </c>
      <c r="G34" t="s">
        <v>6</v>
      </c>
      <c r="H34" t="s">
        <v>7</v>
      </c>
      <c r="I34" t="s">
        <v>377</v>
      </c>
      <c r="J34" t="s">
        <v>378</v>
      </c>
      <c r="K34" t="s">
        <v>379</v>
      </c>
      <c r="L34" t="s">
        <v>380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129</v>
      </c>
      <c r="S34" t="s">
        <v>381</v>
      </c>
      <c r="T34" t="s">
        <v>14</v>
      </c>
      <c r="U34" t="s">
        <v>15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65</v>
      </c>
      <c r="Q35" t="s">
        <v>6</v>
      </c>
      <c r="R35" t="s">
        <v>392</v>
      </c>
      <c r="S35" t="s">
        <v>393</v>
      </c>
      <c r="T35" t="s">
        <v>142</v>
      </c>
      <c r="U35" t="s">
        <v>15</v>
      </c>
      <c r="V35" t="s">
        <v>394</v>
      </c>
    </row>
    <row r="36" spans="1:22">
      <c r="A36" t="s">
        <v>395</v>
      </c>
      <c r="B36" t="s">
        <v>396</v>
      </c>
      <c r="C36" t="s">
        <v>96</v>
      </c>
      <c r="D36" t="s">
        <v>397</v>
      </c>
      <c r="E36" t="s">
        <v>398</v>
      </c>
      <c r="F36" s="2" t="s">
        <v>399</v>
      </c>
      <c r="G36" t="s">
        <v>111</v>
      </c>
      <c r="H36" t="s">
        <v>23</v>
      </c>
      <c r="I36" t="s">
        <v>214</v>
      </c>
      <c r="J36" t="s">
        <v>400</v>
      </c>
      <c r="K36" t="s">
        <v>126</v>
      </c>
      <c r="L36" t="s">
        <v>401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402</v>
      </c>
      <c r="S36" t="s">
        <v>219</v>
      </c>
      <c r="T36" t="s">
        <v>14</v>
      </c>
      <c r="U36" t="s">
        <v>15</v>
      </c>
      <c r="V36" t="s">
        <v>403</v>
      </c>
    </row>
    <row r="37" spans="1:22">
      <c r="A37" t="s">
        <v>404</v>
      </c>
      <c r="B37" t="s">
        <v>405</v>
      </c>
      <c r="C37" t="s">
        <v>34</v>
      </c>
      <c r="D37" t="s">
        <v>406</v>
      </c>
      <c r="E37" t="s">
        <v>407</v>
      </c>
      <c r="F37" s="2" t="s">
        <v>408</v>
      </c>
      <c r="G37" t="s">
        <v>111</v>
      </c>
      <c r="H37" t="s">
        <v>23</v>
      </c>
      <c r="I37" t="s">
        <v>409</v>
      </c>
      <c r="J37" t="s">
        <v>410</v>
      </c>
      <c r="K37" t="s">
        <v>411</v>
      </c>
      <c r="L37" t="s">
        <v>412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413</v>
      </c>
      <c r="S37" t="s">
        <v>413</v>
      </c>
      <c r="T37" t="s">
        <v>118</v>
      </c>
      <c r="U37" t="s">
        <v>15</v>
      </c>
      <c r="V37" t="s">
        <v>414</v>
      </c>
    </row>
    <row r="38" spans="1:22">
      <c r="A38" t="s">
        <v>415</v>
      </c>
      <c r="B38" t="s">
        <v>416</v>
      </c>
      <c r="C38" t="s">
        <v>300</v>
      </c>
      <c r="D38" t="s">
        <v>417</v>
      </c>
      <c r="E38" t="s">
        <v>418</v>
      </c>
      <c r="F38" s="2" t="s">
        <v>419</v>
      </c>
      <c r="G38" t="s">
        <v>6</v>
      </c>
      <c r="H38" t="s">
        <v>23</v>
      </c>
      <c r="I38" t="s">
        <v>8</v>
      </c>
      <c r="J38" t="s">
        <v>420</v>
      </c>
      <c r="K38" t="s">
        <v>421</v>
      </c>
      <c r="L38" t="s">
        <v>422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423</v>
      </c>
      <c r="S38" t="s">
        <v>13</v>
      </c>
      <c r="T38" t="s">
        <v>14</v>
      </c>
      <c r="U38" t="s">
        <v>15</v>
      </c>
      <c r="V38" t="s">
        <v>424</v>
      </c>
    </row>
    <row r="39" spans="1:22">
      <c r="A39" t="s">
        <v>425</v>
      </c>
      <c r="B39" t="s">
        <v>425</v>
      </c>
      <c r="C39" t="s">
        <v>19</v>
      </c>
      <c r="D39" t="s">
        <v>426</v>
      </c>
      <c r="E39" t="s">
        <v>427</v>
      </c>
      <c r="F39" s="2" t="s">
        <v>428</v>
      </c>
      <c r="G39" t="s">
        <v>65</v>
      </c>
      <c r="H39" t="s">
        <v>7</v>
      </c>
      <c r="I39" t="s">
        <v>429</v>
      </c>
      <c r="J39" t="s">
        <v>430</v>
      </c>
      <c r="K39" t="s">
        <v>431</v>
      </c>
      <c r="L39" t="s">
        <v>432</v>
      </c>
      <c r="M39" s="3">
        <f>HYPERLINK(".\.\export_data\inspection_reports\916_gloucestershire", ".\export_data\inspection_reports\916_gloucestershire")</f>
        <v>0</v>
      </c>
      <c r="N39" t="s">
        <v>65</v>
      </c>
      <c r="O39" t="s">
        <v>65</v>
      </c>
      <c r="P39" t="s">
        <v>65</v>
      </c>
      <c r="Q39" t="s">
        <v>65</v>
      </c>
      <c r="R39" t="s">
        <v>433</v>
      </c>
      <c r="S39" t="s">
        <v>433</v>
      </c>
      <c r="T39" t="s">
        <v>71</v>
      </c>
      <c r="U39" t="s">
        <v>15</v>
      </c>
      <c r="V39" t="s">
        <v>434</v>
      </c>
    </row>
    <row r="40" spans="1:22">
      <c r="A40" t="s">
        <v>435</v>
      </c>
      <c r="B40" t="s">
        <v>436</v>
      </c>
      <c r="C40" t="s">
        <v>61</v>
      </c>
      <c r="D40" t="s">
        <v>437</v>
      </c>
      <c r="E40" t="s">
        <v>438</v>
      </c>
      <c r="F40" s="2" t="s">
        <v>439</v>
      </c>
      <c r="G40" t="s">
        <v>65</v>
      </c>
      <c r="H40" t="s">
        <v>7</v>
      </c>
      <c r="I40" t="s">
        <v>202</v>
      </c>
      <c r="J40" t="s">
        <v>239</v>
      </c>
      <c r="K40" t="s">
        <v>440</v>
      </c>
      <c r="L40" t="s">
        <v>441</v>
      </c>
      <c r="M40" s="3">
        <f>HYPERLINK(".\.\export_data\inspection_reports\80471_halton", ".\export_data\inspection_reports\80471_halton")</f>
        <v>0</v>
      </c>
      <c r="N40" t="s">
        <v>65</v>
      </c>
      <c r="O40" t="s">
        <v>65</v>
      </c>
      <c r="P40" t="s">
        <v>65</v>
      </c>
      <c r="Q40" t="s">
        <v>65</v>
      </c>
      <c r="R40" t="s">
        <v>442</v>
      </c>
      <c r="S40" t="s">
        <v>207</v>
      </c>
      <c r="T40" t="s">
        <v>142</v>
      </c>
      <c r="U40" t="s">
        <v>15</v>
      </c>
      <c r="V40" t="s">
        <v>443</v>
      </c>
    </row>
    <row r="41" spans="1:22">
      <c r="A41" t="s">
        <v>444</v>
      </c>
      <c r="B41" t="s">
        <v>445</v>
      </c>
      <c r="C41" t="s">
        <v>96</v>
      </c>
      <c r="D41" t="s">
        <v>446</v>
      </c>
      <c r="E41" t="s">
        <v>447</v>
      </c>
      <c r="F41" s="2" t="s">
        <v>448</v>
      </c>
      <c r="G41" t="s">
        <v>111</v>
      </c>
      <c r="H41" t="s">
        <v>23</v>
      </c>
      <c r="I41" t="s">
        <v>449</v>
      </c>
      <c r="J41" t="s">
        <v>420</v>
      </c>
      <c r="K41" t="s">
        <v>421</v>
      </c>
      <c r="L41" t="s">
        <v>422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450</v>
      </c>
      <c r="S41" t="s">
        <v>451</v>
      </c>
      <c r="T41" t="s">
        <v>142</v>
      </c>
      <c r="U41" t="s">
        <v>15</v>
      </c>
      <c r="V41" t="s">
        <v>452</v>
      </c>
    </row>
    <row r="42" spans="1:22">
      <c r="A42" t="s">
        <v>453</v>
      </c>
      <c r="B42" t="s">
        <v>454</v>
      </c>
      <c r="C42" t="s">
        <v>300</v>
      </c>
      <c r="D42" t="s">
        <v>455</v>
      </c>
      <c r="E42" t="s">
        <v>456</v>
      </c>
      <c r="F42" s="2" t="s">
        <v>457</v>
      </c>
      <c r="G42" t="s">
        <v>6</v>
      </c>
      <c r="H42" t="s">
        <v>23</v>
      </c>
      <c r="I42" t="s">
        <v>458</v>
      </c>
      <c r="J42" t="s">
        <v>459</v>
      </c>
      <c r="K42" t="s">
        <v>460</v>
      </c>
      <c r="L42" t="s">
        <v>461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462</v>
      </c>
      <c r="S42" t="s">
        <v>462</v>
      </c>
      <c r="T42" t="s">
        <v>71</v>
      </c>
      <c r="U42" t="s">
        <v>15</v>
      </c>
      <c r="V42" t="s">
        <v>463</v>
      </c>
    </row>
    <row r="43" spans="1:22">
      <c r="A43" t="s">
        <v>464</v>
      </c>
      <c r="B43" t="s">
        <v>464</v>
      </c>
      <c r="C43" t="s">
        <v>48</v>
      </c>
      <c r="D43" t="s">
        <v>465</v>
      </c>
      <c r="E43" t="s">
        <v>466</v>
      </c>
      <c r="F43" s="2" t="s">
        <v>467</v>
      </c>
      <c r="G43" t="s">
        <v>100</v>
      </c>
      <c r="H43" t="s">
        <v>7</v>
      </c>
      <c r="I43" t="s">
        <v>78</v>
      </c>
      <c r="J43" t="s">
        <v>468</v>
      </c>
      <c r="K43" t="s">
        <v>469</v>
      </c>
      <c r="L43" t="s">
        <v>470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471</v>
      </c>
      <c r="S43" t="s">
        <v>83</v>
      </c>
      <c r="T43" t="s">
        <v>30</v>
      </c>
      <c r="U43" t="s">
        <v>15</v>
      </c>
      <c r="V43" t="s">
        <v>472</v>
      </c>
    </row>
    <row r="44" spans="1:22">
      <c r="A44" t="s">
        <v>473</v>
      </c>
      <c r="B44" t="s">
        <v>473</v>
      </c>
      <c r="C44" t="s">
        <v>34</v>
      </c>
      <c r="D44" t="s">
        <v>474</v>
      </c>
      <c r="E44" t="s">
        <v>475</v>
      </c>
      <c r="F44" s="2" t="s">
        <v>476</v>
      </c>
      <c r="G44" t="s">
        <v>111</v>
      </c>
      <c r="H44" t="s">
        <v>23</v>
      </c>
      <c r="I44" t="s">
        <v>477</v>
      </c>
      <c r="J44" t="s">
        <v>478</v>
      </c>
      <c r="K44" t="s">
        <v>139</v>
      </c>
      <c r="L44" t="s">
        <v>140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479</v>
      </c>
      <c r="S44" t="s">
        <v>480</v>
      </c>
      <c r="T44" t="s">
        <v>142</v>
      </c>
      <c r="U44" t="s">
        <v>15</v>
      </c>
      <c r="V44" t="s">
        <v>481</v>
      </c>
    </row>
    <row r="45" spans="1:22">
      <c r="A45" t="s">
        <v>482</v>
      </c>
      <c r="B45" t="s">
        <v>483</v>
      </c>
      <c r="C45" t="s">
        <v>96</v>
      </c>
      <c r="D45" t="s">
        <v>484</v>
      </c>
      <c r="E45" t="s">
        <v>485</v>
      </c>
      <c r="F45" s="2" t="s">
        <v>486</v>
      </c>
      <c r="G45" t="s">
        <v>6</v>
      </c>
      <c r="H45" t="s">
        <v>7</v>
      </c>
      <c r="I45" t="s">
        <v>487</v>
      </c>
      <c r="J45" t="s">
        <v>488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219</v>
      </c>
      <c r="S45" t="s">
        <v>491</v>
      </c>
      <c r="T45" t="s">
        <v>142</v>
      </c>
      <c r="U45" t="s">
        <v>15</v>
      </c>
      <c r="V45" t="s">
        <v>492</v>
      </c>
    </row>
    <row r="46" spans="1:22">
      <c r="A46" t="s">
        <v>493</v>
      </c>
      <c r="B46" t="s">
        <v>494</v>
      </c>
      <c r="C46" t="s">
        <v>96</v>
      </c>
      <c r="D46" t="s">
        <v>495</v>
      </c>
      <c r="E46" t="s">
        <v>496</v>
      </c>
      <c r="F46" s="2" t="s">
        <v>497</v>
      </c>
      <c r="G46" t="s">
        <v>111</v>
      </c>
      <c r="H46" t="s">
        <v>7</v>
      </c>
      <c r="I46" t="s">
        <v>38</v>
      </c>
      <c r="J46" t="s">
        <v>378</v>
      </c>
      <c r="K46" t="s">
        <v>379</v>
      </c>
      <c r="L46" t="s">
        <v>380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43</v>
      </c>
      <c r="T46" t="s">
        <v>44</v>
      </c>
      <c r="U46" t="s">
        <v>15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65</v>
      </c>
      <c r="H47" t="s">
        <v>7</v>
      </c>
      <c r="I47" t="s">
        <v>377</v>
      </c>
      <c r="J47" t="s">
        <v>505</v>
      </c>
      <c r="K47" t="s">
        <v>506</v>
      </c>
      <c r="L47" t="s">
        <v>370</v>
      </c>
      <c r="M47" s="3">
        <f>HYPERLINK(".\.\export_data\inspection_reports\80477_kingston upon hull", ".\export_data\inspection_reports\80477_kingston upon hull")</f>
        <v>0</v>
      </c>
      <c r="N47" t="s">
        <v>65</v>
      </c>
      <c r="O47" t="s">
        <v>65</v>
      </c>
      <c r="P47" t="s">
        <v>65</v>
      </c>
      <c r="Q47" t="s">
        <v>6</v>
      </c>
      <c r="R47" t="s">
        <v>507</v>
      </c>
      <c r="S47" t="s">
        <v>381</v>
      </c>
      <c r="T47" t="s">
        <v>14</v>
      </c>
      <c r="U47" t="s">
        <v>15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65</v>
      </c>
      <c r="H48" t="s">
        <v>7</v>
      </c>
      <c r="I48" t="s">
        <v>78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65</v>
      </c>
      <c r="O48" t="s">
        <v>65</v>
      </c>
      <c r="P48" t="s">
        <v>65</v>
      </c>
      <c r="Q48" t="s">
        <v>65</v>
      </c>
      <c r="R48" t="s">
        <v>517</v>
      </c>
      <c r="S48" t="s">
        <v>83</v>
      </c>
      <c r="T48" t="s">
        <v>30</v>
      </c>
      <c r="U48" t="s">
        <v>15</v>
      </c>
      <c r="V48" t="s">
        <v>518</v>
      </c>
    </row>
    <row r="49" spans="1:22">
      <c r="A49" t="s">
        <v>519</v>
      </c>
      <c r="B49" t="s">
        <v>520</v>
      </c>
      <c r="C49" t="s">
        <v>61</v>
      </c>
      <c r="D49" t="s">
        <v>521</v>
      </c>
      <c r="E49" t="s">
        <v>522</v>
      </c>
      <c r="F49" s="2" t="s">
        <v>523</v>
      </c>
      <c r="G49" t="s">
        <v>65</v>
      </c>
      <c r="H49" t="s">
        <v>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65</v>
      </c>
      <c r="O49" t="s">
        <v>65</v>
      </c>
      <c r="P49" t="s">
        <v>65</v>
      </c>
      <c r="Q49" t="s">
        <v>65</v>
      </c>
      <c r="R49" t="s">
        <v>528</v>
      </c>
      <c r="S49" t="s">
        <v>529</v>
      </c>
      <c r="T49" t="s">
        <v>530</v>
      </c>
      <c r="U49" t="s">
        <v>15</v>
      </c>
      <c r="V49" t="s">
        <v>531</v>
      </c>
    </row>
    <row r="50" spans="1:22">
      <c r="A50" t="s">
        <v>532</v>
      </c>
      <c r="B50" t="s">
        <v>533</v>
      </c>
      <c r="C50" t="s">
        <v>61</v>
      </c>
      <c r="D50" t="s">
        <v>534</v>
      </c>
      <c r="E50" t="s">
        <v>535</v>
      </c>
      <c r="F50" s="2" t="s">
        <v>536</v>
      </c>
      <c r="G50" t="s">
        <v>6</v>
      </c>
      <c r="H50" t="s">
        <v>7</v>
      </c>
      <c r="I50" t="s">
        <v>477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480</v>
      </c>
      <c r="T50" t="s">
        <v>142</v>
      </c>
      <c r="U50" t="s">
        <v>15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7</v>
      </c>
      <c r="I51" t="s">
        <v>377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381</v>
      </c>
      <c r="T51" t="s">
        <v>14</v>
      </c>
      <c r="U51" t="s">
        <v>15</v>
      </c>
      <c r="V51" t="s">
        <v>549</v>
      </c>
    </row>
    <row r="52" spans="1:22">
      <c r="A52" t="s">
        <v>550</v>
      </c>
      <c r="B52" t="s">
        <v>551</v>
      </c>
      <c r="C52" t="s">
        <v>312</v>
      </c>
      <c r="D52" t="s">
        <v>552</v>
      </c>
      <c r="E52" t="s">
        <v>553</v>
      </c>
      <c r="F52" s="2" t="s">
        <v>554</v>
      </c>
      <c r="G52" t="s">
        <v>6</v>
      </c>
      <c r="H52" t="s">
        <v>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118</v>
      </c>
      <c r="U52" t="s">
        <v>15</v>
      </c>
      <c r="V52" t="s">
        <v>560</v>
      </c>
    </row>
    <row r="53" spans="1:22">
      <c r="A53" t="s">
        <v>561</v>
      </c>
      <c r="B53" t="s">
        <v>562</v>
      </c>
      <c r="C53" t="s">
        <v>312</v>
      </c>
      <c r="D53" t="s">
        <v>563</v>
      </c>
      <c r="E53" t="s">
        <v>564</v>
      </c>
      <c r="F53" s="2" t="s">
        <v>565</v>
      </c>
      <c r="G53" t="s">
        <v>65</v>
      </c>
      <c r="H53" t="s">
        <v>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65</v>
      </c>
      <c r="P53" t="s">
        <v>65</v>
      </c>
      <c r="Q53" t="s">
        <v>6</v>
      </c>
      <c r="R53" t="s">
        <v>402</v>
      </c>
      <c r="S53" t="s">
        <v>570</v>
      </c>
      <c r="T53" t="s">
        <v>142</v>
      </c>
      <c r="U53" t="s">
        <v>15</v>
      </c>
      <c r="V53" t="s">
        <v>571</v>
      </c>
    </row>
    <row r="54" spans="1:22">
      <c r="A54" t="s">
        <v>572</v>
      </c>
      <c r="B54" t="s">
        <v>573</v>
      </c>
      <c r="C54" t="s">
        <v>312</v>
      </c>
      <c r="D54" t="s">
        <v>574</v>
      </c>
      <c r="E54" t="s">
        <v>575</v>
      </c>
      <c r="F54" s="2" t="s">
        <v>576</v>
      </c>
      <c r="G54" t="s">
        <v>111</v>
      </c>
      <c r="H54" t="s">
        <v>23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43</v>
      </c>
      <c r="T54" t="s">
        <v>44</v>
      </c>
      <c r="U54" t="s">
        <v>15</v>
      </c>
      <c r="V54" t="s">
        <v>581</v>
      </c>
    </row>
    <row r="55" spans="1:22">
      <c r="A55" t="s">
        <v>582</v>
      </c>
      <c r="B55" t="s">
        <v>583</v>
      </c>
      <c r="C55" t="s">
        <v>61</v>
      </c>
      <c r="D55" t="s">
        <v>584</v>
      </c>
      <c r="E55" t="s">
        <v>585</v>
      </c>
      <c r="F55" s="2" t="s">
        <v>586</v>
      </c>
      <c r="G55" t="s">
        <v>100</v>
      </c>
      <c r="H55" t="s">
        <v>7</v>
      </c>
      <c r="I55" t="s">
        <v>78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65</v>
      </c>
      <c r="R55" t="s">
        <v>590</v>
      </c>
      <c r="S55" t="s">
        <v>83</v>
      </c>
      <c r="T55" t="s">
        <v>30</v>
      </c>
      <c r="U55" t="s">
        <v>15</v>
      </c>
      <c r="V55" t="s">
        <v>591</v>
      </c>
    </row>
    <row r="56" spans="1:22">
      <c r="A56" t="s">
        <v>592</v>
      </c>
      <c r="B56" t="s">
        <v>593</v>
      </c>
      <c r="C56" t="s">
        <v>235</v>
      </c>
      <c r="D56" t="s">
        <v>594</v>
      </c>
      <c r="E56" t="s">
        <v>595</v>
      </c>
      <c r="F56" s="2" t="s">
        <v>596</v>
      </c>
      <c r="G56" t="s">
        <v>65</v>
      </c>
      <c r="H56" t="s">
        <v>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65</v>
      </c>
      <c r="O56" t="s">
        <v>65</v>
      </c>
      <c r="P56" t="s">
        <v>65</v>
      </c>
      <c r="Q56" t="s">
        <v>65</v>
      </c>
      <c r="R56" t="s">
        <v>601</v>
      </c>
      <c r="S56" t="s">
        <v>602</v>
      </c>
      <c r="T56" t="s">
        <v>30</v>
      </c>
      <c r="U56" t="s">
        <v>15</v>
      </c>
      <c r="V56" t="s">
        <v>603</v>
      </c>
    </row>
    <row r="57" spans="1:22">
      <c r="A57" t="s">
        <v>604</v>
      </c>
      <c r="B57" t="s">
        <v>605</v>
      </c>
      <c r="C57" t="s">
        <v>235</v>
      </c>
      <c r="D57" t="s">
        <v>606</v>
      </c>
      <c r="E57" t="s">
        <v>607</v>
      </c>
      <c r="F57" s="2" t="s">
        <v>608</v>
      </c>
      <c r="G57" t="s">
        <v>6</v>
      </c>
      <c r="H57" t="s">
        <v>7</v>
      </c>
      <c r="I57" t="s">
        <v>609</v>
      </c>
      <c r="J57" t="s">
        <v>610</v>
      </c>
      <c r="K57" t="s">
        <v>611</v>
      </c>
      <c r="L57" t="s">
        <v>612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613</v>
      </c>
      <c r="S57" t="s">
        <v>614</v>
      </c>
      <c r="T57" t="s">
        <v>130</v>
      </c>
      <c r="U57" t="s">
        <v>15</v>
      </c>
      <c r="V57" t="s">
        <v>615</v>
      </c>
    </row>
    <row r="58" spans="1:22">
      <c r="A58" t="s">
        <v>616</v>
      </c>
      <c r="B58" t="s">
        <v>616</v>
      </c>
      <c r="C58" t="s">
        <v>235</v>
      </c>
      <c r="D58" t="s">
        <v>617</v>
      </c>
      <c r="E58" t="s">
        <v>618</v>
      </c>
      <c r="F58" s="2" t="s">
        <v>619</v>
      </c>
      <c r="G58" t="s">
        <v>111</v>
      </c>
      <c r="H58" t="s">
        <v>23</v>
      </c>
      <c r="I58" t="s">
        <v>347</v>
      </c>
      <c r="J58" t="s">
        <v>620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352</v>
      </c>
      <c r="S58" t="s">
        <v>352</v>
      </c>
      <c r="T58" t="s">
        <v>130</v>
      </c>
      <c r="U58" t="s">
        <v>15</v>
      </c>
      <c r="V58" t="s">
        <v>621</v>
      </c>
    </row>
    <row r="59" spans="1:22">
      <c r="A59" t="s">
        <v>622</v>
      </c>
      <c r="B59" t="s">
        <v>623</v>
      </c>
      <c r="C59" t="s">
        <v>235</v>
      </c>
      <c r="D59" t="s">
        <v>624</v>
      </c>
      <c r="E59" t="s">
        <v>625</v>
      </c>
      <c r="F59" s="2" t="s">
        <v>626</v>
      </c>
      <c r="G59" t="s">
        <v>6</v>
      </c>
      <c r="H59" t="s">
        <v>23</v>
      </c>
      <c r="I59" t="s">
        <v>409</v>
      </c>
      <c r="J59" t="s">
        <v>53</v>
      </c>
      <c r="K59" t="s">
        <v>627</v>
      </c>
      <c r="L59" t="s">
        <v>628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629</v>
      </c>
      <c r="S59" t="s">
        <v>413</v>
      </c>
      <c r="T59" t="s">
        <v>118</v>
      </c>
      <c r="U59" t="s">
        <v>15</v>
      </c>
      <c r="V59" t="s">
        <v>630</v>
      </c>
    </row>
    <row r="60" spans="1:22">
      <c r="A60" t="s">
        <v>631</v>
      </c>
      <c r="B60" t="s">
        <v>632</v>
      </c>
      <c r="C60" t="s">
        <v>235</v>
      </c>
      <c r="D60" t="s">
        <v>633</v>
      </c>
      <c r="E60" t="s">
        <v>634</v>
      </c>
      <c r="F60" s="2" t="s">
        <v>635</v>
      </c>
      <c r="G60" t="s">
        <v>6</v>
      </c>
      <c r="H60" t="s">
        <v>7</v>
      </c>
      <c r="I60" t="s">
        <v>636</v>
      </c>
      <c r="J60" t="s">
        <v>488</v>
      </c>
      <c r="K60" t="s">
        <v>489</v>
      </c>
      <c r="L60" t="s">
        <v>490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6</v>
      </c>
      <c r="P60" t="s">
        <v>6</v>
      </c>
      <c r="Q60" t="s">
        <v>6</v>
      </c>
      <c r="R60" t="s">
        <v>637</v>
      </c>
      <c r="S60" t="s">
        <v>637</v>
      </c>
      <c r="T60" t="s">
        <v>71</v>
      </c>
      <c r="U60" t="s">
        <v>15</v>
      </c>
      <c r="V60" t="s">
        <v>638</v>
      </c>
    </row>
    <row r="61" spans="1:22">
      <c r="A61" t="s">
        <v>639</v>
      </c>
      <c r="B61" t="s">
        <v>640</v>
      </c>
      <c r="C61" t="s">
        <v>235</v>
      </c>
      <c r="D61" t="s">
        <v>641</v>
      </c>
      <c r="E61" t="s">
        <v>642</v>
      </c>
      <c r="F61" s="2" t="s">
        <v>643</v>
      </c>
      <c r="G61" t="s">
        <v>111</v>
      </c>
      <c r="H61" t="s">
        <v>23</v>
      </c>
      <c r="I61" t="s">
        <v>24</v>
      </c>
      <c r="J61" t="s">
        <v>644</v>
      </c>
      <c r="K61" t="s">
        <v>645</v>
      </c>
      <c r="L61" t="s">
        <v>646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647</v>
      </c>
      <c r="S61" t="s">
        <v>29</v>
      </c>
      <c r="T61" t="s">
        <v>30</v>
      </c>
      <c r="U61" t="s">
        <v>15</v>
      </c>
      <c r="V61" t="s">
        <v>648</v>
      </c>
    </row>
    <row r="62" spans="1:22">
      <c r="A62" t="s">
        <v>649</v>
      </c>
      <c r="B62" t="s">
        <v>650</v>
      </c>
      <c r="C62" t="s">
        <v>235</v>
      </c>
      <c r="D62" t="s">
        <v>651</v>
      </c>
      <c r="E62" t="s">
        <v>652</v>
      </c>
      <c r="F62" s="2" t="s">
        <v>653</v>
      </c>
      <c r="G62" t="s">
        <v>6</v>
      </c>
      <c r="H62" t="s">
        <v>7</v>
      </c>
      <c r="I62" t="s">
        <v>124</v>
      </c>
      <c r="J62" t="s">
        <v>654</v>
      </c>
      <c r="K62" t="s">
        <v>655</v>
      </c>
      <c r="L62" t="s">
        <v>656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65</v>
      </c>
      <c r="R62" t="s">
        <v>129</v>
      </c>
      <c r="S62" t="s">
        <v>129</v>
      </c>
      <c r="T62" t="s">
        <v>130</v>
      </c>
      <c r="U62" t="s">
        <v>15</v>
      </c>
      <c r="V62" t="s">
        <v>657</v>
      </c>
    </row>
    <row r="63" spans="1:22">
      <c r="A63" t="s">
        <v>658</v>
      </c>
      <c r="B63" t="s">
        <v>659</v>
      </c>
      <c r="C63" t="s">
        <v>235</v>
      </c>
      <c r="D63" t="s">
        <v>660</v>
      </c>
      <c r="E63" t="s">
        <v>661</v>
      </c>
      <c r="F63" s="2" t="s">
        <v>662</v>
      </c>
      <c r="G63" t="s">
        <v>65</v>
      </c>
      <c r="H63" t="s">
        <v>23</v>
      </c>
      <c r="I63" t="s">
        <v>663</v>
      </c>
      <c r="J63" t="s">
        <v>664</v>
      </c>
      <c r="K63" t="s">
        <v>665</v>
      </c>
      <c r="L63" t="s">
        <v>283</v>
      </c>
      <c r="M63" s="3">
        <f>HYPERLINK(".\.\export_data\inspection_reports\80493_ealing", ".\export_data\inspection_reports\80493_ealing")</f>
        <v>0</v>
      </c>
      <c r="N63" t="s">
        <v>65</v>
      </c>
      <c r="O63" t="s">
        <v>65</v>
      </c>
      <c r="P63" t="s">
        <v>65</v>
      </c>
      <c r="Q63" t="s">
        <v>65</v>
      </c>
      <c r="R63" t="s">
        <v>666</v>
      </c>
      <c r="S63" t="s">
        <v>666</v>
      </c>
      <c r="T63" t="s">
        <v>71</v>
      </c>
      <c r="U63" t="s">
        <v>15</v>
      </c>
      <c r="V63" t="s">
        <v>667</v>
      </c>
    </row>
    <row r="64" spans="1:22">
      <c r="A64" t="s">
        <v>668</v>
      </c>
      <c r="B64" t="s">
        <v>668</v>
      </c>
      <c r="C64" t="s">
        <v>235</v>
      </c>
      <c r="D64" t="s">
        <v>669</v>
      </c>
      <c r="E64" t="s">
        <v>670</v>
      </c>
      <c r="F64" s="2" t="s">
        <v>671</v>
      </c>
      <c r="G64" t="s">
        <v>6</v>
      </c>
      <c r="H64" t="s">
        <v>7</v>
      </c>
      <c r="I64" t="s">
        <v>124</v>
      </c>
      <c r="J64" t="s">
        <v>672</v>
      </c>
      <c r="K64" t="s">
        <v>673</v>
      </c>
      <c r="L64" t="s">
        <v>674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675</v>
      </c>
      <c r="S64" t="s">
        <v>129</v>
      </c>
      <c r="T64" t="s">
        <v>130</v>
      </c>
      <c r="U64" t="s">
        <v>15</v>
      </c>
      <c r="V64" t="s">
        <v>676</v>
      </c>
    </row>
    <row r="65" spans="1:22">
      <c r="A65" t="s">
        <v>677</v>
      </c>
      <c r="B65" t="s">
        <v>678</v>
      </c>
      <c r="C65" t="s">
        <v>235</v>
      </c>
      <c r="D65" t="s">
        <v>679</v>
      </c>
      <c r="E65" t="s">
        <v>680</v>
      </c>
      <c r="F65" s="2" t="s">
        <v>681</v>
      </c>
      <c r="G65" t="s">
        <v>6</v>
      </c>
      <c r="H65" t="s">
        <v>23</v>
      </c>
      <c r="I65" t="s">
        <v>609</v>
      </c>
      <c r="J65" t="s">
        <v>682</v>
      </c>
      <c r="K65" t="s">
        <v>683</v>
      </c>
      <c r="L65" t="s">
        <v>684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685</v>
      </c>
      <c r="S65" t="s">
        <v>614</v>
      </c>
      <c r="T65" t="s">
        <v>130</v>
      </c>
      <c r="U65" t="s">
        <v>15</v>
      </c>
      <c r="V65" t="s">
        <v>686</v>
      </c>
    </row>
    <row r="66" spans="1:22">
      <c r="A66" t="s">
        <v>687</v>
      </c>
      <c r="B66" t="s">
        <v>688</v>
      </c>
      <c r="C66" t="s">
        <v>235</v>
      </c>
      <c r="D66" t="s">
        <v>689</v>
      </c>
      <c r="E66" t="s">
        <v>690</v>
      </c>
      <c r="F66" s="2" t="s">
        <v>691</v>
      </c>
      <c r="G66" t="s">
        <v>65</v>
      </c>
      <c r="H66" t="s">
        <v>7</v>
      </c>
      <c r="I66" t="s">
        <v>692</v>
      </c>
      <c r="J66" t="s">
        <v>693</v>
      </c>
      <c r="K66" t="s">
        <v>694</v>
      </c>
      <c r="L66" t="s">
        <v>695</v>
      </c>
      <c r="M66" s="3">
        <f>HYPERLINK(".\.\export_data\inspection_reports\80496_hackney", ".\export_data\inspection_reports\80496_hackney")</f>
        <v>0</v>
      </c>
      <c r="N66" t="s">
        <v>65</v>
      </c>
      <c r="O66" t="s">
        <v>65</v>
      </c>
      <c r="P66" t="s">
        <v>65</v>
      </c>
      <c r="Q66" t="s">
        <v>6</v>
      </c>
      <c r="R66" t="s">
        <v>696</v>
      </c>
      <c r="S66" t="s">
        <v>697</v>
      </c>
      <c r="T66" t="s">
        <v>118</v>
      </c>
      <c r="U66" t="s">
        <v>15</v>
      </c>
      <c r="V66" t="s">
        <v>698</v>
      </c>
    </row>
    <row r="67" spans="1:22">
      <c r="A67" t="s">
        <v>699</v>
      </c>
      <c r="B67" t="s">
        <v>700</v>
      </c>
      <c r="C67" t="s">
        <v>235</v>
      </c>
      <c r="D67" t="s">
        <v>701</v>
      </c>
      <c r="E67" t="s">
        <v>702</v>
      </c>
      <c r="F67" s="2" t="s">
        <v>703</v>
      </c>
      <c r="G67" t="s">
        <v>6</v>
      </c>
      <c r="H67" t="s">
        <v>23</v>
      </c>
      <c r="I67" t="s">
        <v>124</v>
      </c>
      <c r="J67" t="s">
        <v>704</v>
      </c>
      <c r="K67" t="s">
        <v>705</v>
      </c>
      <c r="L67" t="s">
        <v>706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707</v>
      </c>
      <c r="S67" t="s">
        <v>129</v>
      </c>
      <c r="T67" t="s">
        <v>130</v>
      </c>
      <c r="U67" t="s">
        <v>15</v>
      </c>
      <c r="V67" t="s">
        <v>708</v>
      </c>
    </row>
    <row r="68" spans="1:22">
      <c r="A68" t="s">
        <v>709</v>
      </c>
      <c r="B68" t="s">
        <v>710</v>
      </c>
      <c r="C68" t="s">
        <v>235</v>
      </c>
      <c r="D68" t="s">
        <v>711</v>
      </c>
      <c r="E68" t="s">
        <v>712</v>
      </c>
      <c r="F68" s="2" t="s">
        <v>713</v>
      </c>
      <c r="G68" t="s">
        <v>6</v>
      </c>
      <c r="H68" t="s">
        <v>7</v>
      </c>
      <c r="I68" t="s">
        <v>714</v>
      </c>
      <c r="J68" t="s">
        <v>715</v>
      </c>
      <c r="K68" t="s">
        <v>627</v>
      </c>
      <c r="L68" t="s">
        <v>628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65</v>
      </c>
      <c r="R68" t="s">
        <v>716</v>
      </c>
      <c r="S68" t="s">
        <v>716</v>
      </c>
      <c r="T68" t="s">
        <v>71</v>
      </c>
      <c r="U68" t="s">
        <v>15</v>
      </c>
      <c r="V68" t="s">
        <v>717</v>
      </c>
    </row>
    <row r="69" spans="1:22">
      <c r="A69" t="s">
        <v>718</v>
      </c>
      <c r="B69" t="s">
        <v>719</v>
      </c>
      <c r="C69" t="s">
        <v>235</v>
      </c>
      <c r="D69" t="s">
        <v>720</v>
      </c>
      <c r="E69" t="s">
        <v>721</v>
      </c>
      <c r="F69" s="2" t="s">
        <v>722</v>
      </c>
      <c r="G69" t="s">
        <v>6</v>
      </c>
      <c r="H69" t="s">
        <v>23</v>
      </c>
      <c r="I69" t="s">
        <v>597</v>
      </c>
      <c r="J69" t="s">
        <v>723</v>
      </c>
      <c r="K69" t="s">
        <v>655</v>
      </c>
      <c r="L69" t="s">
        <v>656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724</v>
      </c>
      <c r="S69" t="s">
        <v>602</v>
      </c>
      <c r="T69" t="s">
        <v>30</v>
      </c>
      <c r="U69" t="s">
        <v>15</v>
      </c>
      <c r="V69" t="s">
        <v>725</v>
      </c>
    </row>
    <row r="70" spans="1:22">
      <c r="A70" t="s">
        <v>726</v>
      </c>
      <c r="B70" t="s">
        <v>727</v>
      </c>
      <c r="C70" t="s">
        <v>235</v>
      </c>
      <c r="D70" t="s">
        <v>728</v>
      </c>
      <c r="E70" t="s">
        <v>729</v>
      </c>
      <c r="F70" s="2" t="s">
        <v>730</v>
      </c>
      <c r="G70" t="s">
        <v>6</v>
      </c>
      <c r="H70" t="s">
        <v>7</v>
      </c>
      <c r="I70" t="s">
        <v>609</v>
      </c>
      <c r="J70" t="s">
        <v>731</v>
      </c>
      <c r="K70" t="s">
        <v>732</v>
      </c>
      <c r="L70" t="s">
        <v>733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65</v>
      </c>
      <c r="P70" t="s">
        <v>6</v>
      </c>
      <c r="Q70" t="s">
        <v>6</v>
      </c>
      <c r="R70" t="s">
        <v>734</v>
      </c>
      <c r="S70" t="s">
        <v>614</v>
      </c>
      <c r="T70" t="s">
        <v>130</v>
      </c>
      <c r="U70" t="s">
        <v>15</v>
      </c>
      <c r="V70" t="s">
        <v>735</v>
      </c>
    </row>
    <row r="71" spans="1:22">
      <c r="A71" t="s">
        <v>736</v>
      </c>
      <c r="B71" t="s">
        <v>736</v>
      </c>
      <c r="C71" t="s">
        <v>235</v>
      </c>
      <c r="D71" t="s">
        <v>737</v>
      </c>
      <c r="E71" t="s">
        <v>738</v>
      </c>
      <c r="F71" s="2" t="s">
        <v>739</v>
      </c>
      <c r="G71" t="s">
        <v>6</v>
      </c>
      <c r="H71" t="s">
        <v>7</v>
      </c>
      <c r="I71" t="s">
        <v>316</v>
      </c>
      <c r="J71" t="s">
        <v>740</v>
      </c>
      <c r="K71" t="s">
        <v>741</v>
      </c>
      <c r="L71" t="s">
        <v>742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6</v>
      </c>
      <c r="R71" t="s">
        <v>743</v>
      </c>
      <c r="S71" t="s">
        <v>321</v>
      </c>
      <c r="T71" t="s">
        <v>14</v>
      </c>
      <c r="U71" t="s">
        <v>15</v>
      </c>
      <c r="V71" t="s">
        <v>744</v>
      </c>
    </row>
    <row r="72" spans="1:22">
      <c r="A72" t="s">
        <v>745</v>
      </c>
      <c r="B72" t="s">
        <v>746</v>
      </c>
      <c r="C72" t="s">
        <v>235</v>
      </c>
      <c r="D72" t="s">
        <v>747</v>
      </c>
      <c r="E72" t="s">
        <v>748</v>
      </c>
      <c r="F72" s="2" t="s">
        <v>749</v>
      </c>
      <c r="G72" t="s">
        <v>6</v>
      </c>
      <c r="H72" t="s">
        <v>7</v>
      </c>
      <c r="I72" t="s">
        <v>124</v>
      </c>
      <c r="J72" t="s">
        <v>750</v>
      </c>
      <c r="K72" t="s">
        <v>751</v>
      </c>
      <c r="L72" t="s">
        <v>752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65</v>
      </c>
      <c r="P72" t="s">
        <v>6</v>
      </c>
      <c r="Q72" t="s">
        <v>6</v>
      </c>
      <c r="R72" t="s">
        <v>753</v>
      </c>
      <c r="S72" t="s">
        <v>129</v>
      </c>
      <c r="T72" t="s">
        <v>130</v>
      </c>
      <c r="U72" t="s">
        <v>15</v>
      </c>
      <c r="V72" t="s">
        <v>754</v>
      </c>
    </row>
    <row r="73" spans="1:22">
      <c r="A73" t="s">
        <v>755</v>
      </c>
      <c r="B73" t="s">
        <v>756</v>
      </c>
      <c r="C73" t="s">
        <v>235</v>
      </c>
      <c r="D73" t="s">
        <v>757</v>
      </c>
      <c r="E73" t="s">
        <v>758</v>
      </c>
      <c r="F73" s="2" t="s">
        <v>759</v>
      </c>
      <c r="G73" t="s">
        <v>111</v>
      </c>
      <c r="H73" t="s">
        <v>23</v>
      </c>
      <c r="I73" t="s">
        <v>760</v>
      </c>
      <c r="J73" t="s">
        <v>761</v>
      </c>
      <c r="K73" t="s">
        <v>440</v>
      </c>
      <c r="L73" t="s">
        <v>441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762</v>
      </c>
      <c r="S73" t="s">
        <v>763</v>
      </c>
      <c r="T73" t="s">
        <v>142</v>
      </c>
      <c r="U73" t="s">
        <v>15</v>
      </c>
      <c r="V73" t="s">
        <v>764</v>
      </c>
    </row>
    <row r="74" spans="1:22">
      <c r="A74" t="s">
        <v>765</v>
      </c>
      <c r="B74" t="s">
        <v>766</v>
      </c>
      <c r="C74" t="s">
        <v>235</v>
      </c>
      <c r="D74" t="s">
        <v>767</v>
      </c>
      <c r="E74" t="s">
        <v>768</v>
      </c>
      <c r="F74" s="2" t="s">
        <v>769</v>
      </c>
      <c r="G74" t="s">
        <v>65</v>
      </c>
      <c r="H74" t="s">
        <v>7</v>
      </c>
      <c r="I74" t="s">
        <v>770</v>
      </c>
      <c r="J74" t="s">
        <v>771</v>
      </c>
      <c r="K74" t="s">
        <v>772</v>
      </c>
      <c r="L74" t="s">
        <v>773</v>
      </c>
      <c r="M74" s="3">
        <f>HYPERLINK(".\.\export_data\inspection_reports\80506_lambeth", ".\export_data\inspection_reports\80506_lambeth")</f>
        <v>0</v>
      </c>
      <c r="N74" t="s">
        <v>65</v>
      </c>
      <c r="O74" t="s">
        <v>65</v>
      </c>
      <c r="P74" t="s">
        <v>65</v>
      </c>
      <c r="Q74" t="s">
        <v>65</v>
      </c>
      <c r="R74" t="s">
        <v>207</v>
      </c>
      <c r="S74" t="s">
        <v>207</v>
      </c>
      <c r="T74" t="s">
        <v>71</v>
      </c>
      <c r="U74" t="s">
        <v>15</v>
      </c>
      <c r="V74" t="s">
        <v>774</v>
      </c>
    </row>
    <row r="75" spans="1:22">
      <c r="A75" t="s">
        <v>775</v>
      </c>
      <c r="B75" t="s">
        <v>776</v>
      </c>
      <c r="C75" t="s">
        <v>235</v>
      </c>
      <c r="D75" t="s">
        <v>777</v>
      </c>
      <c r="E75" t="s">
        <v>778</v>
      </c>
      <c r="F75" s="2" t="s">
        <v>779</v>
      </c>
      <c r="G75" t="s">
        <v>65</v>
      </c>
      <c r="H75" t="s">
        <v>7</v>
      </c>
      <c r="I75" t="s">
        <v>566</v>
      </c>
      <c r="J75" t="s">
        <v>327</v>
      </c>
      <c r="K75" t="s">
        <v>780</v>
      </c>
      <c r="L75" t="s">
        <v>781</v>
      </c>
      <c r="M75" s="3">
        <f>HYPERLINK(".\.\export_data\inspection_reports\80508_lewisham", ".\export_data\inspection_reports\80508_lewisham")</f>
        <v>0</v>
      </c>
      <c r="N75" t="s">
        <v>65</v>
      </c>
      <c r="O75" t="s">
        <v>65</v>
      </c>
      <c r="P75" t="s">
        <v>65</v>
      </c>
      <c r="Q75" t="s">
        <v>65</v>
      </c>
      <c r="R75" t="s">
        <v>782</v>
      </c>
      <c r="S75" t="s">
        <v>570</v>
      </c>
      <c r="T75" t="s">
        <v>142</v>
      </c>
      <c r="U75" t="s">
        <v>15</v>
      </c>
      <c r="V75" t="s">
        <v>783</v>
      </c>
    </row>
    <row r="76" spans="1:22">
      <c r="A76" t="s">
        <v>784</v>
      </c>
      <c r="B76" t="s">
        <v>785</v>
      </c>
      <c r="C76" t="s">
        <v>235</v>
      </c>
      <c r="D76" t="s">
        <v>786</v>
      </c>
      <c r="E76" t="s">
        <v>787</v>
      </c>
      <c r="F76" s="2" t="s">
        <v>788</v>
      </c>
      <c r="G76" t="s">
        <v>111</v>
      </c>
      <c r="H76" t="s">
        <v>23</v>
      </c>
      <c r="I76" t="s">
        <v>597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789</v>
      </c>
      <c r="S76" t="s">
        <v>602</v>
      </c>
      <c r="T76" t="s">
        <v>30</v>
      </c>
      <c r="U76" t="s">
        <v>15</v>
      </c>
      <c r="V76" t="s">
        <v>790</v>
      </c>
    </row>
    <row r="77" spans="1:22">
      <c r="A77" t="s">
        <v>791</v>
      </c>
      <c r="B77" t="s">
        <v>792</v>
      </c>
      <c r="C77" t="s">
        <v>235</v>
      </c>
      <c r="D77" t="s">
        <v>793</v>
      </c>
      <c r="E77" t="s">
        <v>794</v>
      </c>
      <c r="F77" s="2" t="s">
        <v>795</v>
      </c>
      <c r="G77" t="s">
        <v>6</v>
      </c>
      <c r="H77" t="s">
        <v>7</v>
      </c>
      <c r="I77" t="s">
        <v>796</v>
      </c>
      <c r="J77" t="s">
        <v>468</v>
      </c>
      <c r="K77" t="s">
        <v>469</v>
      </c>
      <c r="L77" t="s">
        <v>470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797</v>
      </c>
      <c r="S77" t="s">
        <v>798</v>
      </c>
      <c r="T77" t="s">
        <v>142</v>
      </c>
      <c r="U77" t="s">
        <v>15</v>
      </c>
      <c r="V77" t="s">
        <v>799</v>
      </c>
    </row>
    <row r="78" spans="1:22">
      <c r="A78" t="s">
        <v>800</v>
      </c>
      <c r="B78" t="s">
        <v>801</v>
      </c>
      <c r="C78" t="s">
        <v>235</v>
      </c>
      <c r="D78" t="s">
        <v>802</v>
      </c>
      <c r="E78" t="s">
        <v>803</v>
      </c>
      <c r="F78" s="2" t="s">
        <v>804</v>
      </c>
      <c r="G78" t="s">
        <v>111</v>
      </c>
      <c r="H78" t="s">
        <v>23</v>
      </c>
      <c r="I78" t="s">
        <v>805</v>
      </c>
      <c r="J78" t="s">
        <v>420</v>
      </c>
      <c r="K78" t="s">
        <v>421</v>
      </c>
      <c r="L78" t="s">
        <v>422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806</v>
      </c>
      <c r="S78" t="s">
        <v>807</v>
      </c>
      <c r="T78" t="s">
        <v>142</v>
      </c>
      <c r="U78" t="s">
        <v>15</v>
      </c>
      <c r="V78" t="s">
        <v>808</v>
      </c>
    </row>
    <row r="79" spans="1:22">
      <c r="A79" t="s">
        <v>809</v>
      </c>
      <c r="B79" t="s">
        <v>810</v>
      </c>
      <c r="C79" t="s">
        <v>235</v>
      </c>
      <c r="D79" t="s">
        <v>811</v>
      </c>
      <c r="E79" t="s">
        <v>812</v>
      </c>
      <c r="F79" s="2" t="s">
        <v>813</v>
      </c>
      <c r="G79" t="s">
        <v>6</v>
      </c>
      <c r="H79" t="s">
        <v>23</v>
      </c>
      <c r="I79" t="s">
        <v>805</v>
      </c>
      <c r="J79" t="s">
        <v>814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117</v>
      </c>
      <c r="S79" t="s">
        <v>807</v>
      </c>
      <c r="T79" t="s">
        <v>142</v>
      </c>
      <c r="U79" t="s">
        <v>15</v>
      </c>
      <c r="V79" t="s">
        <v>815</v>
      </c>
    </row>
    <row r="80" spans="1:22">
      <c r="A80" t="s">
        <v>816</v>
      </c>
      <c r="B80" t="s">
        <v>817</v>
      </c>
      <c r="C80" t="s">
        <v>235</v>
      </c>
      <c r="D80" t="s">
        <v>818</v>
      </c>
      <c r="E80" t="s">
        <v>819</v>
      </c>
      <c r="F80" s="2" t="s">
        <v>820</v>
      </c>
      <c r="G80" t="s">
        <v>6</v>
      </c>
      <c r="H80" t="s">
        <v>23</v>
      </c>
      <c r="I80" t="s">
        <v>137</v>
      </c>
      <c r="J80" t="s">
        <v>821</v>
      </c>
      <c r="K80" t="s">
        <v>822</v>
      </c>
      <c r="L80" t="s">
        <v>823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141</v>
      </c>
      <c r="T80" t="s">
        <v>142</v>
      </c>
      <c r="U80" t="s">
        <v>15</v>
      </c>
      <c r="V80" t="s">
        <v>824</v>
      </c>
    </row>
    <row r="81" spans="1:22">
      <c r="A81" t="s">
        <v>825</v>
      </c>
      <c r="B81" t="s">
        <v>826</v>
      </c>
      <c r="C81" t="s">
        <v>235</v>
      </c>
      <c r="D81" t="s">
        <v>827</v>
      </c>
      <c r="E81" t="s">
        <v>828</v>
      </c>
      <c r="F81" s="2" t="s">
        <v>829</v>
      </c>
      <c r="G81" t="s">
        <v>6</v>
      </c>
      <c r="H81" t="s">
        <v>23</v>
      </c>
      <c r="I81" t="s">
        <v>597</v>
      </c>
      <c r="J81" t="s">
        <v>101</v>
      </c>
      <c r="K81" t="s">
        <v>830</v>
      </c>
      <c r="L81" t="s">
        <v>831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832</v>
      </c>
      <c r="S81" t="s">
        <v>602</v>
      </c>
      <c r="T81" t="s">
        <v>30</v>
      </c>
      <c r="U81" t="s">
        <v>15</v>
      </c>
      <c r="V81" t="s">
        <v>833</v>
      </c>
    </row>
    <row r="82" spans="1:22">
      <c r="A82" t="s">
        <v>834</v>
      </c>
      <c r="B82" t="s">
        <v>835</v>
      </c>
      <c r="C82" t="s">
        <v>235</v>
      </c>
      <c r="D82" t="s">
        <v>836</v>
      </c>
      <c r="E82" t="s">
        <v>837</v>
      </c>
      <c r="F82" s="2" t="s">
        <v>838</v>
      </c>
      <c r="G82" t="s">
        <v>6</v>
      </c>
      <c r="H82" t="s">
        <v>7</v>
      </c>
      <c r="I82" t="s">
        <v>839</v>
      </c>
      <c r="J82" t="s">
        <v>514</v>
      </c>
      <c r="K82" t="s">
        <v>515</v>
      </c>
      <c r="L82" t="s">
        <v>840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841</v>
      </c>
      <c r="T82" t="s">
        <v>142</v>
      </c>
      <c r="U82" t="s">
        <v>15</v>
      </c>
      <c r="V82" t="s">
        <v>842</v>
      </c>
    </row>
    <row r="83" spans="1:22">
      <c r="A83" t="s">
        <v>843</v>
      </c>
      <c r="B83" t="s">
        <v>844</v>
      </c>
      <c r="C83" t="s">
        <v>235</v>
      </c>
      <c r="D83" t="s">
        <v>845</v>
      </c>
      <c r="E83" t="s">
        <v>846</v>
      </c>
      <c r="F83" s="2" t="s">
        <v>847</v>
      </c>
      <c r="G83" t="s">
        <v>6</v>
      </c>
      <c r="H83" t="s">
        <v>7</v>
      </c>
      <c r="I83" t="s">
        <v>609</v>
      </c>
      <c r="J83" t="s">
        <v>848</v>
      </c>
      <c r="K83" t="s">
        <v>849</v>
      </c>
      <c r="L83" t="s">
        <v>850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614</v>
      </c>
      <c r="S83" t="s">
        <v>614</v>
      </c>
      <c r="T83" t="s">
        <v>130</v>
      </c>
      <c r="U83" t="s">
        <v>15</v>
      </c>
      <c r="V83" t="s">
        <v>851</v>
      </c>
    </row>
    <row r="84" spans="1:22">
      <c r="A84" t="s">
        <v>852</v>
      </c>
      <c r="B84" t="s">
        <v>853</v>
      </c>
      <c r="C84" t="s">
        <v>34</v>
      </c>
      <c r="D84" t="s">
        <v>854</v>
      </c>
      <c r="E84" t="s">
        <v>855</v>
      </c>
      <c r="F84" s="2" t="s">
        <v>856</v>
      </c>
      <c r="G84" t="s">
        <v>6</v>
      </c>
      <c r="H84" t="s">
        <v>7</v>
      </c>
      <c r="I84" t="s">
        <v>112</v>
      </c>
      <c r="J84" t="s">
        <v>857</v>
      </c>
      <c r="K84" t="s">
        <v>858</v>
      </c>
      <c r="L84" t="s">
        <v>370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117</v>
      </c>
      <c r="S84" t="s">
        <v>117</v>
      </c>
      <c r="T84" t="s">
        <v>118</v>
      </c>
      <c r="U84" t="s">
        <v>15</v>
      </c>
      <c r="V84" t="s">
        <v>859</v>
      </c>
    </row>
    <row r="85" spans="1:22">
      <c r="A85" t="s">
        <v>860</v>
      </c>
      <c r="B85" t="s">
        <v>861</v>
      </c>
      <c r="C85" t="s">
        <v>61</v>
      </c>
      <c r="D85" t="s">
        <v>862</v>
      </c>
      <c r="E85" t="s">
        <v>863</v>
      </c>
      <c r="F85" s="2" t="s">
        <v>864</v>
      </c>
      <c r="G85" t="s">
        <v>111</v>
      </c>
      <c r="H85" t="s">
        <v>23</v>
      </c>
      <c r="I85" t="s">
        <v>149</v>
      </c>
      <c r="J85" t="s">
        <v>704</v>
      </c>
      <c r="K85" t="s">
        <v>705</v>
      </c>
      <c r="L85" t="s">
        <v>706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865</v>
      </c>
      <c r="S85" t="s">
        <v>151</v>
      </c>
      <c r="T85" t="s">
        <v>118</v>
      </c>
      <c r="U85" t="s">
        <v>15</v>
      </c>
      <c r="V85" t="s">
        <v>866</v>
      </c>
    </row>
    <row r="86" spans="1:22">
      <c r="A86" t="s">
        <v>867</v>
      </c>
      <c r="B86" t="s">
        <v>868</v>
      </c>
      <c r="C86" t="s">
        <v>300</v>
      </c>
      <c r="D86" t="s">
        <v>869</v>
      </c>
      <c r="E86" t="s">
        <v>870</v>
      </c>
      <c r="F86" s="2" t="s">
        <v>871</v>
      </c>
      <c r="G86" t="s">
        <v>65</v>
      </c>
      <c r="H86" t="s">
        <v>7</v>
      </c>
      <c r="I86" t="s">
        <v>347</v>
      </c>
      <c r="J86" t="s">
        <v>872</v>
      </c>
      <c r="K86" t="s">
        <v>873</v>
      </c>
      <c r="L86" t="s">
        <v>874</v>
      </c>
      <c r="M86" s="3">
        <f>HYPERLINK(".\.\export_data\inspection_reports\80520_luton", ".\export_data\inspection_reports\80520_luton")</f>
        <v>0</v>
      </c>
      <c r="N86" t="s">
        <v>6</v>
      </c>
      <c r="O86" t="s">
        <v>65</v>
      </c>
      <c r="P86" t="s">
        <v>65</v>
      </c>
      <c r="Q86" t="s">
        <v>65</v>
      </c>
      <c r="R86" t="s">
        <v>875</v>
      </c>
      <c r="S86" t="s">
        <v>352</v>
      </c>
      <c r="T86" t="s">
        <v>130</v>
      </c>
      <c r="U86" t="s">
        <v>15</v>
      </c>
      <c r="V86" t="s">
        <v>876</v>
      </c>
    </row>
    <row r="87" spans="1:22">
      <c r="A87" t="s">
        <v>877</v>
      </c>
      <c r="B87" t="s">
        <v>878</v>
      </c>
      <c r="C87" t="s">
        <v>96</v>
      </c>
      <c r="D87" t="s">
        <v>879</v>
      </c>
      <c r="E87" t="s">
        <v>880</v>
      </c>
      <c r="F87" s="2" t="s">
        <v>881</v>
      </c>
      <c r="G87" t="s">
        <v>6</v>
      </c>
      <c r="H87" t="s">
        <v>7</v>
      </c>
      <c r="I87" t="s">
        <v>214</v>
      </c>
      <c r="J87" t="s">
        <v>317</v>
      </c>
      <c r="K87" t="s">
        <v>882</v>
      </c>
      <c r="L87" t="s">
        <v>883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65</v>
      </c>
      <c r="P87" t="s">
        <v>6</v>
      </c>
      <c r="Q87" t="s">
        <v>6</v>
      </c>
      <c r="R87" t="s">
        <v>884</v>
      </c>
      <c r="S87" t="s">
        <v>219</v>
      </c>
      <c r="T87" t="s">
        <v>14</v>
      </c>
      <c r="U87" t="s">
        <v>15</v>
      </c>
      <c r="V87" t="s">
        <v>885</v>
      </c>
    </row>
    <row r="88" spans="1:22">
      <c r="A88" t="s">
        <v>886</v>
      </c>
      <c r="B88" t="s">
        <v>887</v>
      </c>
      <c r="C88" t="s">
        <v>300</v>
      </c>
      <c r="D88" t="s">
        <v>888</v>
      </c>
      <c r="E88" t="s">
        <v>889</v>
      </c>
      <c r="F88" s="2" t="s">
        <v>890</v>
      </c>
      <c r="G88" t="s">
        <v>100</v>
      </c>
      <c r="H88" t="s">
        <v>7</v>
      </c>
      <c r="I88" t="s">
        <v>597</v>
      </c>
      <c r="J88" t="s">
        <v>891</v>
      </c>
      <c r="K88" t="s">
        <v>892</v>
      </c>
      <c r="L88" t="s">
        <v>893</v>
      </c>
      <c r="M88" s="3">
        <f>HYPERLINK(".\.\export_data\inspection_reports\80522_medway", ".\export_data\inspection_reports\80522_medway")</f>
        <v>0</v>
      </c>
      <c r="N88" t="s">
        <v>100</v>
      </c>
      <c r="O88" t="s">
        <v>100</v>
      </c>
      <c r="P88" t="s">
        <v>100</v>
      </c>
      <c r="Q88" t="s">
        <v>65</v>
      </c>
      <c r="R88" t="s">
        <v>894</v>
      </c>
      <c r="S88" t="s">
        <v>602</v>
      </c>
      <c r="T88" t="s">
        <v>30</v>
      </c>
      <c r="U88" t="s">
        <v>15</v>
      </c>
      <c r="V88" t="s">
        <v>895</v>
      </c>
    </row>
    <row r="89" spans="1:22">
      <c r="A89" t="s">
        <v>896</v>
      </c>
      <c r="B89" t="s">
        <v>897</v>
      </c>
      <c r="C89" t="s">
        <v>34</v>
      </c>
      <c r="D89" t="s">
        <v>898</v>
      </c>
      <c r="E89" t="s">
        <v>899</v>
      </c>
      <c r="F89" s="2" t="s">
        <v>900</v>
      </c>
      <c r="G89" t="s">
        <v>65</v>
      </c>
      <c r="H89" t="s">
        <v>7</v>
      </c>
      <c r="I89" t="s">
        <v>388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65</v>
      </c>
      <c r="O89" t="s">
        <v>65</v>
      </c>
      <c r="P89" t="s">
        <v>65</v>
      </c>
      <c r="Q89" t="s">
        <v>65</v>
      </c>
      <c r="R89" t="s">
        <v>901</v>
      </c>
      <c r="S89" t="s">
        <v>393</v>
      </c>
      <c r="T89" t="s">
        <v>142</v>
      </c>
      <c r="U89" t="s">
        <v>15</v>
      </c>
      <c r="V89" t="s">
        <v>902</v>
      </c>
    </row>
    <row r="90" spans="1:22">
      <c r="A90" t="s">
        <v>903</v>
      </c>
      <c r="B90" t="s">
        <v>904</v>
      </c>
      <c r="C90" t="s">
        <v>2</v>
      </c>
      <c r="D90" t="s">
        <v>905</v>
      </c>
      <c r="E90" t="s">
        <v>906</v>
      </c>
      <c r="F90" s="2" t="s">
        <v>907</v>
      </c>
      <c r="G90" t="s">
        <v>65</v>
      </c>
      <c r="H90" t="s">
        <v>7</v>
      </c>
      <c r="I90" t="s">
        <v>908</v>
      </c>
      <c r="J90" t="s">
        <v>159</v>
      </c>
      <c r="K90" t="s">
        <v>160</v>
      </c>
      <c r="L90" t="s">
        <v>161</v>
      </c>
      <c r="M90" s="3">
        <f>HYPERLINK(".\.\export_data\inspection_reports\80524_milton keynes", ".\export_data\inspection_reports\80524_milton keynes")</f>
        <v>0</v>
      </c>
      <c r="N90" t="s">
        <v>65</v>
      </c>
      <c r="O90" t="s">
        <v>65</v>
      </c>
      <c r="P90" t="s">
        <v>65</v>
      </c>
      <c r="Q90" t="s">
        <v>65</v>
      </c>
      <c r="R90" t="s">
        <v>909</v>
      </c>
      <c r="S90" t="s">
        <v>909</v>
      </c>
      <c r="T90" t="s">
        <v>118</v>
      </c>
      <c r="U90" t="s">
        <v>15</v>
      </c>
      <c r="V90" t="s">
        <v>910</v>
      </c>
    </row>
    <row r="91" spans="1:22">
      <c r="A91" t="s">
        <v>911</v>
      </c>
      <c r="B91" t="s">
        <v>912</v>
      </c>
      <c r="C91" t="s">
        <v>2</v>
      </c>
      <c r="D91" t="s">
        <v>913</v>
      </c>
      <c r="E91" t="s">
        <v>914</v>
      </c>
      <c r="F91" s="2" t="s">
        <v>915</v>
      </c>
      <c r="G91" t="s">
        <v>6</v>
      </c>
      <c r="H91" t="s">
        <v>7</v>
      </c>
      <c r="I91" t="s">
        <v>377</v>
      </c>
      <c r="J91" t="s">
        <v>916</v>
      </c>
      <c r="K91" t="s">
        <v>830</v>
      </c>
      <c r="L91" t="s">
        <v>831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917</v>
      </c>
      <c r="S91" t="s">
        <v>381</v>
      </c>
      <c r="T91" t="s">
        <v>14</v>
      </c>
      <c r="U91" t="s">
        <v>15</v>
      </c>
      <c r="V91" t="s">
        <v>918</v>
      </c>
    </row>
    <row r="92" spans="1:22">
      <c r="A92" t="s">
        <v>919</v>
      </c>
      <c r="B92" t="s">
        <v>920</v>
      </c>
      <c r="C92" t="s">
        <v>34</v>
      </c>
      <c r="D92" t="s">
        <v>921</v>
      </c>
      <c r="E92" t="s">
        <v>922</v>
      </c>
      <c r="F92" s="2" t="s">
        <v>923</v>
      </c>
      <c r="G92" t="s">
        <v>6</v>
      </c>
      <c r="H92" t="s">
        <v>7</v>
      </c>
      <c r="I92" t="s">
        <v>38</v>
      </c>
      <c r="J92" t="s">
        <v>857</v>
      </c>
      <c r="K92" t="s">
        <v>858</v>
      </c>
      <c r="L92" t="s">
        <v>370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924</v>
      </c>
      <c r="S92" t="s">
        <v>43</v>
      </c>
      <c r="T92" t="s">
        <v>44</v>
      </c>
      <c r="U92" t="s">
        <v>15</v>
      </c>
      <c r="V92" t="s">
        <v>925</v>
      </c>
    </row>
    <row r="93" spans="1:22">
      <c r="A93" t="s">
        <v>926</v>
      </c>
      <c r="B93" t="s">
        <v>927</v>
      </c>
      <c r="C93" t="s">
        <v>19</v>
      </c>
      <c r="D93" t="s">
        <v>928</v>
      </c>
      <c r="E93" t="s">
        <v>929</v>
      </c>
      <c r="F93" s="2" t="s">
        <v>930</v>
      </c>
      <c r="G93" t="s">
        <v>100</v>
      </c>
      <c r="H93" t="s">
        <v>7</v>
      </c>
      <c r="I93" t="s">
        <v>226</v>
      </c>
      <c r="J93" t="s">
        <v>931</v>
      </c>
      <c r="K93" t="s">
        <v>932</v>
      </c>
      <c r="L93" t="s">
        <v>933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934</v>
      </c>
      <c r="S93" t="s">
        <v>231</v>
      </c>
      <c r="T93" t="s">
        <v>130</v>
      </c>
      <c r="U93" t="s">
        <v>15</v>
      </c>
      <c r="V93" t="s">
        <v>935</v>
      </c>
    </row>
    <row r="94" spans="1:22">
      <c r="A94" t="s">
        <v>936</v>
      </c>
      <c r="B94" t="s">
        <v>937</v>
      </c>
      <c r="C94" t="s">
        <v>300</v>
      </c>
      <c r="D94" t="s">
        <v>938</v>
      </c>
      <c r="E94" t="s">
        <v>939</v>
      </c>
      <c r="F94" s="2" t="s">
        <v>940</v>
      </c>
      <c r="G94" t="s">
        <v>111</v>
      </c>
      <c r="H94" t="s">
        <v>23</v>
      </c>
      <c r="I94" t="s">
        <v>8</v>
      </c>
      <c r="J94" t="s">
        <v>305</v>
      </c>
      <c r="K94" t="s">
        <v>941</v>
      </c>
      <c r="L94" t="s">
        <v>942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943</v>
      </c>
      <c r="S94" t="s">
        <v>13</v>
      </c>
      <c r="T94" t="s">
        <v>14</v>
      </c>
      <c r="U94" t="s">
        <v>15</v>
      </c>
      <c r="V94" t="s">
        <v>944</v>
      </c>
    </row>
    <row r="95" spans="1:22">
      <c r="A95" t="s">
        <v>945</v>
      </c>
      <c r="B95" t="s">
        <v>945</v>
      </c>
      <c r="C95" t="s">
        <v>312</v>
      </c>
      <c r="D95" t="s">
        <v>946</v>
      </c>
      <c r="E95" t="s">
        <v>947</v>
      </c>
      <c r="F95" s="2" t="s">
        <v>948</v>
      </c>
      <c r="G95" t="s">
        <v>65</v>
      </c>
      <c r="H95" t="s">
        <v>7</v>
      </c>
      <c r="I95" t="s">
        <v>949</v>
      </c>
      <c r="J95" t="s">
        <v>950</v>
      </c>
      <c r="K95" t="s">
        <v>941</v>
      </c>
      <c r="L95" t="s">
        <v>942</v>
      </c>
      <c r="M95" s="3">
        <f>HYPERLINK(".\.\export_data\inspection_reports\940_north northamptonshire", ".\export_data\inspection_reports\940_north northamptonshire")</f>
        <v>0</v>
      </c>
      <c r="N95" t="s">
        <v>65</v>
      </c>
      <c r="O95" t="s">
        <v>65</v>
      </c>
      <c r="P95" t="s">
        <v>65</v>
      </c>
      <c r="Q95" t="s">
        <v>65</v>
      </c>
      <c r="R95" t="s">
        <v>951</v>
      </c>
      <c r="S95" t="s">
        <v>952</v>
      </c>
      <c r="T95" t="s">
        <v>953</v>
      </c>
      <c r="U95" t="s">
        <v>15</v>
      </c>
      <c r="V95" t="s">
        <v>954</v>
      </c>
    </row>
    <row r="96" spans="1:22">
      <c r="A96" t="s">
        <v>955</v>
      </c>
      <c r="B96" t="s">
        <v>956</v>
      </c>
      <c r="C96" t="s">
        <v>2</v>
      </c>
      <c r="D96" t="s">
        <v>957</v>
      </c>
      <c r="E96" t="s">
        <v>958</v>
      </c>
      <c r="F96" s="2" t="s">
        <v>959</v>
      </c>
      <c r="G96" t="s">
        <v>65</v>
      </c>
      <c r="H96" t="s">
        <v>7</v>
      </c>
      <c r="I96" t="s">
        <v>960</v>
      </c>
      <c r="J96" t="s">
        <v>587</v>
      </c>
      <c r="K96" t="s">
        <v>588</v>
      </c>
      <c r="L96" t="s">
        <v>961</v>
      </c>
      <c r="M96" s="3">
        <f>HYPERLINK(".\.\export_data\inspection_reports\80528_north somerset", ".\export_data\inspection_reports\80528_north somerset")</f>
        <v>0</v>
      </c>
      <c r="N96" t="s">
        <v>65</v>
      </c>
      <c r="O96" t="s">
        <v>65</v>
      </c>
      <c r="P96" t="s">
        <v>6</v>
      </c>
      <c r="Q96" t="s">
        <v>65</v>
      </c>
      <c r="R96" t="s">
        <v>962</v>
      </c>
      <c r="S96" t="s">
        <v>962</v>
      </c>
      <c r="T96" t="s">
        <v>71</v>
      </c>
      <c r="U96" t="s">
        <v>15</v>
      </c>
      <c r="V96" t="s">
        <v>963</v>
      </c>
    </row>
    <row r="97" spans="1:22">
      <c r="A97" t="s">
        <v>964</v>
      </c>
      <c r="B97" t="s">
        <v>965</v>
      </c>
      <c r="C97" t="s">
        <v>312</v>
      </c>
      <c r="D97" t="s">
        <v>966</v>
      </c>
      <c r="E97" t="s">
        <v>967</v>
      </c>
      <c r="F97" s="2" t="s">
        <v>968</v>
      </c>
      <c r="G97" t="s">
        <v>111</v>
      </c>
      <c r="H97" t="s">
        <v>23</v>
      </c>
      <c r="I97" t="s">
        <v>969</v>
      </c>
      <c r="J97" t="s">
        <v>761</v>
      </c>
      <c r="K97" t="s">
        <v>440</v>
      </c>
      <c r="L97" t="s">
        <v>441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970</v>
      </c>
      <c r="S97" t="s">
        <v>970</v>
      </c>
      <c r="T97" t="s">
        <v>71</v>
      </c>
      <c r="U97" t="s">
        <v>15</v>
      </c>
      <c r="V97" t="s">
        <v>971</v>
      </c>
    </row>
    <row r="98" spans="1:22">
      <c r="A98" t="s">
        <v>972</v>
      </c>
      <c r="B98" t="s">
        <v>972</v>
      </c>
      <c r="C98" t="s">
        <v>2</v>
      </c>
      <c r="D98" t="s">
        <v>973</v>
      </c>
      <c r="E98" t="s">
        <v>974</v>
      </c>
      <c r="F98" s="2" t="s">
        <v>975</v>
      </c>
      <c r="G98" t="s">
        <v>111</v>
      </c>
      <c r="H98" t="s">
        <v>23</v>
      </c>
      <c r="I98" t="s">
        <v>226</v>
      </c>
      <c r="J98" t="s">
        <v>976</v>
      </c>
      <c r="K98" t="s">
        <v>977</v>
      </c>
      <c r="L98" t="s">
        <v>978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979</v>
      </c>
      <c r="S98" t="s">
        <v>231</v>
      </c>
      <c r="T98" t="s">
        <v>130</v>
      </c>
      <c r="U98" t="s">
        <v>15</v>
      </c>
      <c r="V98" t="s">
        <v>980</v>
      </c>
    </row>
    <row r="99" spans="1:22">
      <c r="A99" t="s">
        <v>981</v>
      </c>
      <c r="B99" t="s">
        <v>982</v>
      </c>
      <c r="C99" t="s">
        <v>312</v>
      </c>
      <c r="D99" t="s">
        <v>983</v>
      </c>
      <c r="E99" t="s">
        <v>984</v>
      </c>
      <c r="F99" s="2" t="s">
        <v>985</v>
      </c>
      <c r="G99" t="s">
        <v>6</v>
      </c>
      <c r="H99" t="s">
        <v>7</v>
      </c>
      <c r="I99" t="s">
        <v>214</v>
      </c>
      <c r="J99" t="s">
        <v>337</v>
      </c>
      <c r="K99" t="s">
        <v>338</v>
      </c>
      <c r="L99" t="s">
        <v>986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987</v>
      </c>
      <c r="S99" t="s">
        <v>219</v>
      </c>
      <c r="T99" t="s">
        <v>14</v>
      </c>
      <c r="U99" t="s">
        <v>15</v>
      </c>
      <c r="V99" t="s">
        <v>988</v>
      </c>
    </row>
    <row r="100" spans="1:22">
      <c r="A100" t="s">
        <v>989</v>
      </c>
      <c r="B100" t="s">
        <v>990</v>
      </c>
      <c r="C100" t="s">
        <v>61</v>
      </c>
      <c r="D100" t="s">
        <v>991</v>
      </c>
      <c r="E100" t="s">
        <v>992</v>
      </c>
      <c r="F100" s="2" t="s">
        <v>993</v>
      </c>
      <c r="G100" t="s">
        <v>100</v>
      </c>
      <c r="H100" t="s">
        <v>524</v>
      </c>
      <c r="I100" t="s">
        <v>994</v>
      </c>
      <c r="L100" t="s">
        <v>874</v>
      </c>
      <c r="M100" s="3">
        <f>HYPERLINK(".\.\export_data\inspection_reports\80533_nottingham", ".\export_data\inspection_reports\80533_nottingham")</f>
        <v>0</v>
      </c>
      <c r="N100" t="s">
        <v>65</v>
      </c>
      <c r="O100" t="s">
        <v>100</v>
      </c>
      <c r="P100" t="s">
        <v>100</v>
      </c>
      <c r="Q100" t="s">
        <v>65</v>
      </c>
      <c r="R100" t="s">
        <v>995</v>
      </c>
      <c r="S100" t="s">
        <v>996</v>
      </c>
      <c r="T100" t="s">
        <v>142</v>
      </c>
      <c r="U100" t="s">
        <v>15</v>
      </c>
      <c r="V100" t="s">
        <v>997</v>
      </c>
    </row>
    <row r="101" spans="1:22">
      <c r="A101" t="s">
        <v>998</v>
      </c>
      <c r="B101" t="s">
        <v>998</v>
      </c>
      <c r="C101" t="s">
        <v>312</v>
      </c>
      <c r="D101" t="s">
        <v>999</v>
      </c>
      <c r="E101" t="s">
        <v>1000</v>
      </c>
      <c r="F101" s="2" t="s">
        <v>1001</v>
      </c>
      <c r="G101" t="s">
        <v>6</v>
      </c>
      <c r="H101" t="s">
        <v>7</v>
      </c>
      <c r="I101" t="s">
        <v>38</v>
      </c>
      <c r="J101" t="s">
        <v>1002</v>
      </c>
      <c r="K101" t="s">
        <v>272</v>
      </c>
      <c r="L101" t="s">
        <v>283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65</v>
      </c>
      <c r="P101" t="s">
        <v>6</v>
      </c>
      <c r="Q101" t="s">
        <v>6</v>
      </c>
      <c r="R101" t="s">
        <v>716</v>
      </c>
      <c r="S101" t="s">
        <v>43</v>
      </c>
      <c r="T101" t="s">
        <v>44</v>
      </c>
      <c r="U101" t="s">
        <v>15</v>
      </c>
      <c r="V101" t="s">
        <v>1003</v>
      </c>
    </row>
    <row r="102" spans="1:22">
      <c r="A102" t="s">
        <v>1004</v>
      </c>
      <c r="B102" t="s">
        <v>1005</v>
      </c>
      <c r="C102" t="s">
        <v>96</v>
      </c>
      <c r="D102" t="s">
        <v>1006</v>
      </c>
      <c r="E102" t="s">
        <v>1007</v>
      </c>
      <c r="F102" s="2" t="s">
        <v>1008</v>
      </c>
      <c r="G102" t="s">
        <v>65</v>
      </c>
      <c r="H102" t="s">
        <v>7</v>
      </c>
      <c r="I102" t="s">
        <v>1009</v>
      </c>
      <c r="J102" t="s">
        <v>1010</v>
      </c>
      <c r="K102" t="s">
        <v>1011</v>
      </c>
      <c r="L102" t="s">
        <v>1012</v>
      </c>
      <c r="M102" s="3">
        <f>HYPERLINK(".\.\export_data\inspection_reports\80535_oldham", ".\export_data\inspection_reports\80535_oldham")</f>
        <v>0</v>
      </c>
      <c r="N102" t="s">
        <v>65</v>
      </c>
      <c r="O102" t="s">
        <v>65</v>
      </c>
      <c r="P102" t="s">
        <v>65</v>
      </c>
      <c r="Q102" t="s">
        <v>65</v>
      </c>
      <c r="R102" t="s">
        <v>218</v>
      </c>
      <c r="S102" t="s">
        <v>1013</v>
      </c>
      <c r="T102" t="s">
        <v>142</v>
      </c>
      <c r="U102" t="s">
        <v>15</v>
      </c>
      <c r="V102" t="s">
        <v>1014</v>
      </c>
    </row>
    <row r="103" spans="1:22">
      <c r="A103" t="s">
        <v>1015</v>
      </c>
      <c r="B103" t="s">
        <v>1016</v>
      </c>
      <c r="C103" t="s">
        <v>34</v>
      </c>
      <c r="D103" t="s">
        <v>1017</v>
      </c>
      <c r="E103" t="s">
        <v>1018</v>
      </c>
      <c r="F103" s="2" t="s">
        <v>1019</v>
      </c>
      <c r="G103" t="s">
        <v>6</v>
      </c>
      <c r="H103" t="s">
        <v>23</v>
      </c>
      <c r="I103" t="s">
        <v>449</v>
      </c>
      <c r="J103" t="s">
        <v>740</v>
      </c>
      <c r="K103" t="s">
        <v>1020</v>
      </c>
      <c r="L103" t="s">
        <v>1021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65</v>
      </c>
      <c r="P103" t="s">
        <v>6</v>
      </c>
      <c r="Q103" t="s">
        <v>65</v>
      </c>
      <c r="R103" t="s">
        <v>1022</v>
      </c>
      <c r="S103" t="s">
        <v>451</v>
      </c>
      <c r="T103" t="s">
        <v>142</v>
      </c>
      <c r="U103" t="s">
        <v>15</v>
      </c>
      <c r="V103" t="s">
        <v>1023</v>
      </c>
    </row>
    <row r="104" spans="1:22">
      <c r="A104" t="s">
        <v>1024</v>
      </c>
      <c r="B104" t="s">
        <v>1025</v>
      </c>
      <c r="C104" t="s">
        <v>19</v>
      </c>
      <c r="D104" t="s">
        <v>1026</v>
      </c>
      <c r="E104" t="s">
        <v>1027</v>
      </c>
      <c r="F104" s="2" t="s">
        <v>1028</v>
      </c>
      <c r="G104" t="s">
        <v>6</v>
      </c>
      <c r="H104" t="s">
        <v>7</v>
      </c>
      <c r="I104" t="s">
        <v>692</v>
      </c>
      <c r="J104" t="s">
        <v>1029</v>
      </c>
      <c r="K104" t="s">
        <v>977</v>
      </c>
      <c r="L104" t="s">
        <v>978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1030</v>
      </c>
      <c r="S104" t="s">
        <v>697</v>
      </c>
      <c r="T104" t="s">
        <v>118</v>
      </c>
      <c r="U104" t="s">
        <v>15</v>
      </c>
      <c r="V104" t="s">
        <v>1031</v>
      </c>
    </row>
    <row r="105" spans="1:22">
      <c r="A105" t="s">
        <v>1032</v>
      </c>
      <c r="B105" t="s">
        <v>1032</v>
      </c>
      <c r="C105" t="s">
        <v>19</v>
      </c>
      <c r="D105" t="s">
        <v>1033</v>
      </c>
      <c r="E105" t="s">
        <v>1034</v>
      </c>
      <c r="F105" s="2" t="s">
        <v>1035</v>
      </c>
      <c r="G105" t="s">
        <v>65</v>
      </c>
      <c r="H105" t="s">
        <v>7</v>
      </c>
      <c r="I105" t="s">
        <v>760</v>
      </c>
      <c r="J105" t="s">
        <v>1036</v>
      </c>
      <c r="K105" t="s">
        <v>1037</v>
      </c>
      <c r="L105" t="s">
        <v>490</v>
      </c>
      <c r="M105" s="3">
        <f>HYPERLINK(".\.\export_data\inspection_reports\879_plymouth", ".\export_data\inspection_reports\879_plymouth")</f>
        <v>0</v>
      </c>
      <c r="N105" t="s">
        <v>65</v>
      </c>
      <c r="O105" t="s">
        <v>65</v>
      </c>
      <c r="P105" t="s">
        <v>65</v>
      </c>
      <c r="Q105" t="s">
        <v>65</v>
      </c>
      <c r="R105" t="s">
        <v>1038</v>
      </c>
      <c r="S105" t="s">
        <v>763</v>
      </c>
      <c r="T105" t="s">
        <v>142</v>
      </c>
      <c r="U105" t="s">
        <v>15</v>
      </c>
      <c r="V105" t="s">
        <v>1039</v>
      </c>
    </row>
    <row r="106" spans="1:22">
      <c r="A106" t="s">
        <v>1040</v>
      </c>
      <c r="B106" t="s">
        <v>1041</v>
      </c>
      <c r="C106" t="s">
        <v>96</v>
      </c>
      <c r="D106" t="s">
        <v>1042</v>
      </c>
      <c r="E106" t="s">
        <v>1043</v>
      </c>
      <c r="F106" s="2" t="s">
        <v>1044</v>
      </c>
      <c r="G106" t="s">
        <v>6</v>
      </c>
      <c r="H106" t="s">
        <v>23</v>
      </c>
      <c r="I106" t="s">
        <v>796</v>
      </c>
      <c r="J106" t="s">
        <v>1045</v>
      </c>
      <c r="K106" t="s">
        <v>1046</v>
      </c>
      <c r="L106" t="s">
        <v>1047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65</v>
      </c>
      <c r="Q106" t="s">
        <v>6</v>
      </c>
      <c r="R106" t="s">
        <v>1048</v>
      </c>
      <c r="S106" t="s">
        <v>798</v>
      </c>
      <c r="T106" t="s">
        <v>142</v>
      </c>
      <c r="U106" t="s">
        <v>15</v>
      </c>
      <c r="V106" t="s">
        <v>1049</v>
      </c>
    </row>
    <row r="107" spans="1:22">
      <c r="A107" t="s">
        <v>1050</v>
      </c>
      <c r="B107" t="s">
        <v>1051</v>
      </c>
      <c r="C107" t="s">
        <v>300</v>
      </c>
      <c r="D107" t="s">
        <v>1052</v>
      </c>
      <c r="E107" t="s">
        <v>1053</v>
      </c>
      <c r="F107" s="2" t="s">
        <v>1054</v>
      </c>
      <c r="G107" t="s">
        <v>65</v>
      </c>
      <c r="H107" t="s">
        <v>7</v>
      </c>
      <c r="I107" t="s">
        <v>487</v>
      </c>
      <c r="J107" t="s">
        <v>1055</v>
      </c>
      <c r="K107" t="s">
        <v>1056</v>
      </c>
      <c r="L107" t="s">
        <v>1057</v>
      </c>
      <c r="M107" s="3">
        <f>HYPERLINK(".\.\export_data\inspection_reports\80540_reading", ".\export_data\inspection_reports\80540_reading")</f>
        <v>0</v>
      </c>
      <c r="N107" t="s">
        <v>65</v>
      </c>
      <c r="O107" t="s">
        <v>65</v>
      </c>
      <c r="P107" t="s">
        <v>65</v>
      </c>
      <c r="Q107" t="s">
        <v>65</v>
      </c>
      <c r="R107" t="s">
        <v>1058</v>
      </c>
      <c r="S107" t="s">
        <v>491</v>
      </c>
      <c r="T107" t="s">
        <v>142</v>
      </c>
      <c r="U107" t="s">
        <v>15</v>
      </c>
      <c r="V107" t="s">
        <v>1059</v>
      </c>
    </row>
    <row r="108" spans="1:22">
      <c r="A108" t="s">
        <v>1060</v>
      </c>
      <c r="B108" t="s">
        <v>1061</v>
      </c>
      <c r="C108" t="s">
        <v>61</v>
      </c>
      <c r="D108" t="s">
        <v>1062</v>
      </c>
      <c r="E108" t="s">
        <v>1063</v>
      </c>
      <c r="F108" s="2" t="s">
        <v>1064</v>
      </c>
      <c r="G108" t="s">
        <v>65</v>
      </c>
      <c r="H108" t="s">
        <v>524</v>
      </c>
      <c r="I108" t="s">
        <v>8</v>
      </c>
      <c r="L108" t="s">
        <v>1065</v>
      </c>
      <c r="M108" s="3">
        <f>HYPERLINK(".\.\export_data\inspection_reports\80541_redcar and cleveland", ".\export_data\inspection_reports\80541_redcar and cleveland")</f>
        <v>0</v>
      </c>
      <c r="N108" t="s">
        <v>65</v>
      </c>
      <c r="O108" t="s">
        <v>65</v>
      </c>
      <c r="P108" t="s">
        <v>65</v>
      </c>
      <c r="Q108" t="s">
        <v>65</v>
      </c>
      <c r="R108" t="s">
        <v>231</v>
      </c>
      <c r="S108" t="s">
        <v>13</v>
      </c>
      <c r="T108" t="s">
        <v>14</v>
      </c>
      <c r="U108" t="s">
        <v>15</v>
      </c>
      <c r="V108" t="s">
        <v>1066</v>
      </c>
    </row>
    <row r="109" spans="1:22">
      <c r="A109" t="s">
        <v>1067</v>
      </c>
      <c r="B109" t="s">
        <v>1068</v>
      </c>
      <c r="C109" t="s">
        <v>2</v>
      </c>
      <c r="D109" t="s">
        <v>1069</v>
      </c>
      <c r="E109" t="s">
        <v>1070</v>
      </c>
      <c r="F109" s="2" t="s">
        <v>1071</v>
      </c>
      <c r="G109" t="s">
        <v>65</v>
      </c>
      <c r="H109" t="s">
        <v>7</v>
      </c>
      <c r="I109" t="s">
        <v>1072</v>
      </c>
      <c r="J109" t="s">
        <v>478</v>
      </c>
      <c r="K109" t="s">
        <v>1073</v>
      </c>
      <c r="L109" t="s">
        <v>1074</v>
      </c>
      <c r="M109" s="3">
        <f>HYPERLINK(".\.\export_data\inspection_reports\80542_rochdale", ".\export_data\inspection_reports\80542_rochdale")</f>
        <v>0</v>
      </c>
      <c r="N109" t="s">
        <v>65</v>
      </c>
      <c r="O109" t="s">
        <v>65</v>
      </c>
      <c r="P109" t="s">
        <v>65</v>
      </c>
      <c r="Q109" t="s">
        <v>65</v>
      </c>
      <c r="R109" t="s">
        <v>1075</v>
      </c>
      <c r="S109" t="s">
        <v>1075</v>
      </c>
      <c r="T109" t="s">
        <v>71</v>
      </c>
      <c r="U109" t="s">
        <v>15</v>
      </c>
      <c r="V109" t="s">
        <v>1076</v>
      </c>
    </row>
    <row r="110" spans="1:22">
      <c r="A110" t="s">
        <v>1077</v>
      </c>
      <c r="B110" t="s">
        <v>1078</v>
      </c>
      <c r="C110" t="s">
        <v>312</v>
      </c>
      <c r="D110" t="s">
        <v>1079</v>
      </c>
      <c r="E110" t="s">
        <v>1080</v>
      </c>
      <c r="F110" s="2" t="s">
        <v>1081</v>
      </c>
      <c r="G110" t="s">
        <v>6</v>
      </c>
      <c r="H110" t="s">
        <v>23</v>
      </c>
      <c r="I110" t="s">
        <v>555</v>
      </c>
      <c r="J110" t="s">
        <v>1082</v>
      </c>
      <c r="K110" t="s">
        <v>293</v>
      </c>
      <c r="L110" t="s">
        <v>294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1083</v>
      </c>
      <c r="S110" t="s">
        <v>559</v>
      </c>
      <c r="T110" t="s">
        <v>118</v>
      </c>
      <c r="U110" t="s">
        <v>15</v>
      </c>
      <c r="V110" t="s">
        <v>1084</v>
      </c>
    </row>
    <row r="111" spans="1:22">
      <c r="A111" t="s">
        <v>1085</v>
      </c>
      <c r="B111" t="s">
        <v>1086</v>
      </c>
      <c r="C111" t="s">
        <v>61</v>
      </c>
      <c r="D111" t="s">
        <v>1087</v>
      </c>
      <c r="E111" t="s">
        <v>1088</v>
      </c>
      <c r="F111" s="2" t="s">
        <v>1089</v>
      </c>
      <c r="G111" t="s">
        <v>111</v>
      </c>
      <c r="H111" t="s">
        <v>23</v>
      </c>
      <c r="I111" t="s">
        <v>1090</v>
      </c>
      <c r="J111" t="s">
        <v>704</v>
      </c>
      <c r="K111" t="s">
        <v>705</v>
      </c>
      <c r="L111" t="s">
        <v>706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1091</v>
      </c>
      <c r="S111" t="s">
        <v>1091</v>
      </c>
      <c r="T111" t="s">
        <v>71</v>
      </c>
      <c r="U111" t="s">
        <v>15</v>
      </c>
      <c r="V111" t="s">
        <v>1092</v>
      </c>
    </row>
    <row r="112" spans="1:22">
      <c r="A112" t="s">
        <v>1093</v>
      </c>
      <c r="B112" t="s">
        <v>1094</v>
      </c>
      <c r="C112" t="s">
        <v>48</v>
      </c>
      <c r="D112" t="s">
        <v>1095</v>
      </c>
      <c r="E112" t="s">
        <v>1096</v>
      </c>
      <c r="F112" s="2" t="s">
        <v>1097</v>
      </c>
      <c r="G112" t="s">
        <v>111</v>
      </c>
      <c r="H112" t="s">
        <v>23</v>
      </c>
      <c r="I112" t="s">
        <v>839</v>
      </c>
      <c r="J112" t="s">
        <v>1098</v>
      </c>
      <c r="K112" t="s">
        <v>1099</v>
      </c>
      <c r="L112" t="s">
        <v>283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1100</v>
      </c>
      <c r="S112" t="s">
        <v>841</v>
      </c>
      <c r="T112" t="s">
        <v>142</v>
      </c>
      <c r="U112" t="s">
        <v>15</v>
      </c>
      <c r="V112" t="s">
        <v>1101</v>
      </c>
    </row>
    <row r="113" spans="1:22">
      <c r="A113" t="s">
        <v>1102</v>
      </c>
      <c r="B113" t="s">
        <v>1103</v>
      </c>
      <c r="C113" t="s">
        <v>61</v>
      </c>
      <c r="D113" t="s">
        <v>1104</v>
      </c>
      <c r="E113" t="s">
        <v>1105</v>
      </c>
      <c r="F113" s="2" t="s">
        <v>1106</v>
      </c>
      <c r="G113" t="s">
        <v>6</v>
      </c>
      <c r="H113" t="s">
        <v>7</v>
      </c>
      <c r="I113" t="s">
        <v>908</v>
      </c>
      <c r="J113" t="s">
        <v>1107</v>
      </c>
      <c r="K113" t="s">
        <v>1108</v>
      </c>
      <c r="L113" t="s">
        <v>1109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65</v>
      </c>
      <c r="R113" t="s">
        <v>762</v>
      </c>
      <c r="S113" t="s">
        <v>909</v>
      </c>
      <c r="T113" t="s">
        <v>118</v>
      </c>
      <c r="U113" t="s">
        <v>15</v>
      </c>
      <c r="V113" t="s">
        <v>1110</v>
      </c>
    </row>
    <row r="114" spans="1:22">
      <c r="A114" t="s">
        <v>1111</v>
      </c>
      <c r="B114" t="s">
        <v>1112</v>
      </c>
      <c r="C114" t="s">
        <v>2</v>
      </c>
      <c r="D114" t="s">
        <v>1113</v>
      </c>
      <c r="E114" t="s">
        <v>1114</v>
      </c>
      <c r="F114" s="2" t="s">
        <v>1115</v>
      </c>
      <c r="G114" t="s">
        <v>65</v>
      </c>
      <c r="H114" t="s">
        <v>7</v>
      </c>
      <c r="I114" t="s">
        <v>949</v>
      </c>
      <c r="J114" t="s">
        <v>239</v>
      </c>
      <c r="K114" t="s">
        <v>440</v>
      </c>
      <c r="L114" t="s">
        <v>441</v>
      </c>
      <c r="M114" s="3">
        <f>HYPERLINK(".\.\export_data\inspection_reports\80547_rutland", ".\export_data\inspection_reports\80547_rutland")</f>
        <v>0</v>
      </c>
      <c r="N114" t="s">
        <v>65</v>
      </c>
      <c r="O114" t="s">
        <v>65</v>
      </c>
      <c r="P114" t="s">
        <v>65</v>
      </c>
      <c r="Q114" t="s">
        <v>65</v>
      </c>
      <c r="R114" t="s">
        <v>1116</v>
      </c>
      <c r="S114" t="s">
        <v>952</v>
      </c>
      <c r="T114" t="s">
        <v>953</v>
      </c>
      <c r="U114" t="s">
        <v>15</v>
      </c>
      <c r="V114" t="s">
        <v>1117</v>
      </c>
    </row>
    <row r="115" spans="1:22">
      <c r="A115" t="s">
        <v>1118</v>
      </c>
      <c r="B115" t="s">
        <v>1119</v>
      </c>
      <c r="C115" t="s">
        <v>48</v>
      </c>
      <c r="D115" t="s">
        <v>1120</v>
      </c>
      <c r="E115" t="s">
        <v>1121</v>
      </c>
      <c r="F115" s="2" t="s">
        <v>1122</v>
      </c>
      <c r="G115" t="s">
        <v>6</v>
      </c>
      <c r="H115" t="s">
        <v>23</v>
      </c>
      <c r="I115" t="s">
        <v>158</v>
      </c>
      <c r="J115" t="s">
        <v>9</v>
      </c>
      <c r="K115" t="s">
        <v>751</v>
      </c>
      <c r="L115" t="s">
        <v>752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1123</v>
      </c>
      <c r="S115" t="s">
        <v>163</v>
      </c>
      <c r="T115" t="s">
        <v>130</v>
      </c>
      <c r="U115" t="s">
        <v>15</v>
      </c>
      <c r="V115" t="s">
        <v>1124</v>
      </c>
    </row>
    <row r="116" spans="1:22">
      <c r="A116" t="s">
        <v>1125</v>
      </c>
      <c r="B116" t="s">
        <v>1126</v>
      </c>
      <c r="C116" t="s">
        <v>96</v>
      </c>
      <c r="D116" t="s">
        <v>1127</v>
      </c>
      <c r="E116" t="s">
        <v>1128</v>
      </c>
      <c r="F116" s="2" t="s">
        <v>1129</v>
      </c>
      <c r="G116" t="s">
        <v>65</v>
      </c>
      <c r="H116" t="s">
        <v>7</v>
      </c>
      <c r="I116" t="s">
        <v>949</v>
      </c>
      <c r="J116" t="s">
        <v>378</v>
      </c>
      <c r="K116" t="s">
        <v>379</v>
      </c>
      <c r="L116" t="s">
        <v>380</v>
      </c>
      <c r="M116" s="3">
        <f>HYPERLINK(".\.\export_data\inspection_reports\80549_sandwell", ".\export_data\inspection_reports\80549_sandwell")</f>
        <v>0</v>
      </c>
      <c r="N116" t="s">
        <v>65</v>
      </c>
      <c r="O116" t="s">
        <v>65</v>
      </c>
      <c r="P116" t="s">
        <v>65</v>
      </c>
      <c r="Q116" t="s">
        <v>65</v>
      </c>
      <c r="R116" t="s">
        <v>1130</v>
      </c>
      <c r="S116" t="s">
        <v>952</v>
      </c>
      <c r="T116" t="s">
        <v>953</v>
      </c>
      <c r="U116" t="s">
        <v>15</v>
      </c>
      <c r="V116" t="s">
        <v>1131</v>
      </c>
    </row>
    <row r="117" spans="1:22">
      <c r="A117" t="s">
        <v>1132</v>
      </c>
      <c r="B117" t="s">
        <v>1133</v>
      </c>
      <c r="C117" t="s">
        <v>48</v>
      </c>
      <c r="D117" t="s">
        <v>1134</v>
      </c>
      <c r="E117" t="s">
        <v>1135</v>
      </c>
      <c r="F117" s="2" t="s">
        <v>1136</v>
      </c>
      <c r="G117" t="s">
        <v>100</v>
      </c>
      <c r="H117" t="s">
        <v>7</v>
      </c>
      <c r="I117" t="s">
        <v>78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1137</v>
      </c>
      <c r="S117" t="s">
        <v>83</v>
      </c>
      <c r="T117" t="s">
        <v>30</v>
      </c>
      <c r="U117" t="s">
        <v>15</v>
      </c>
      <c r="V117" t="s">
        <v>1138</v>
      </c>
    </row>
    <row r="118" spans="1:22">
      <c r="A118" t="s">
        <v>1139</v>
      </c>
      <c r="B118" t="s">
        <v>1140</v>
      </c>
      <c r="C118" t="s">
        <v>19</v>
      </c>
      <c r="D118" t="s">
        <v>1141</v>
      </c>
      <c r="E118" t="s">
        <v>1142</v>
      </c>
      <c r="F118" s="2" t="s">
        <v>1143</v>
      </c>
      <c r="G118" t="s">
        <v>6</v>
      </c>
      <c r="H118" t="s">
        <v>7</v>
      </c>
      <c r="I118" t="s">
        <v>949</v>
      </c>
      <c r="J118" t="s">
        <v>891</v>
      </c>
      <c r="K118" t="s">
        <v>892</v>
      </c>
      <c r="L118" t="s">
        <v>893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65</v>
      </c>
      <c r="P118" t="s">
        <v>6</v>
      </c>
      <c r="Q118" t="s">
        <v>6</v>
      </c>
      <c r="R118" t="s">
        <v>1144</v>
      </c>
      <c r="S118" t="s">
        <v>952</v>
      </c>
      <c r="T118" t="s">
        <v>953</v>
      </c>
      <c r="U118" t="s">
        <v>15</v>
      </c>
      <c r="V118" t="s">
        <v>1145</v>
      </c>
    </row>
    <row r="119" spans="1:22">
      <c r="A119" t="s">
        <v>1146</v>
      </c>
      <c r="B119" t="s">
        <v>1147</v>
      </c>
      <c r="C119" t="s">
        <v>19</v>
      </c>
      <c r="D119" t="s">
        <v>1148</v>
      </c>
      <c r="E119" t="s">
        <v>1149</v>
      </c>
      <c r="F119" s="2" t="s">
        <v>1150</v>
      </c>
      <c r="G119" t="s">
        <v>6</v>
      </c>
      <c r="H119" t="s">
        <v>23</v>
      </c>
      <c r="I119" t="s">
        <v>52</v>
      </c>
      <c r="J119" t="s">
        <v>430</v>
      </c>
      <c r="K119" t="s">
        <v>1151</v>
      </c>
      <c r="L119" t="s">
        <v>1152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65</v>
      </c>
      <c r="P119" t="s">
        <v>6</v>
      </c>
      <c r="Q119" t="s">
        <v>6</v>
      </c>
      <c r="R119" t="s">
        <v>1153</v>
      </c>
      <c r="S119" t="s">
        <v>57</v>
      </c>
      <c r="T119" t="s">
        <v>14</v>
      </c>
      <c r="U119" t="s">
        <v>15</v>
      </c>
      <c r="V119" t="s">
        <v>1154</v>
      </c>
    </row>
    <row r="120" spans="1:22">
      <c r="A120" t="s">
        <v>1155</v>
      </c>
      <c r="B120" t="s">
        <v>1156</v>
      </c>
      <c r="C120" t="s">
        <v>300</v>
      </c>
      <c r="D120" t="s">
        <v>1157</v>
      </c>
      <c r="E120" t="s">
        <v>1158</v>
      </c>
      <c r="F120" s="2" t="s">
        <v>1159</v>
      </c>
      <c r="G120" t="s">
        <v>65</v>
      </c>
      <c r="H120" t="s">
        <v>7</v>
      </c>
      <c r="I120" t="s">
        <v>112</v>
      </c>
      <c r="J120" t="s">
        <v>478</v>
      </c>
      <c r="K120" t="s">
        <v>1073</v>
      </c>
      <c r="L120" t="s">
        <v>1074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65</v>
      </c>
      <c r="P120" t="s">
        <v>65</v>
      </c>
      <c r="Q120" t="s">
        <v>65</v>
      </c>
      <c r="R120" t="s">
        <v>1160</v>
      </c>
      <c r="S120" t="s">
        <v>117</v>
      </c>
      <c r="T120" t="s">
        <v>118</v>
      </c>
      <c r="U120" t="s">
        <v>15</v>
      </c>
      <c r="V120" t="s">
        <v>1161</v>
      </c>
    </row>
    <row r="121" spans="1:22">
      <c r="A121" t="s">
        <v>1162</v>
      </c>
      <c r="B121" t="s">
        <v>1163</v>
      </c>
      <c r="C121" t="s">
        <v>96</v>
      </c>
      <c r="D121" t="s">
        <v>1164</v>
      </c>
      <c r="E121" t="s">
        <v>1165</v>
      </c>
      <c r="F121" s="2" t="s">
        <v>1166</v>
      </c>
      <c r="G121" t="s">
        <v>100</v>
      </c>
      <c r="H121" t="s">
        <v>7</v>
      </c>
      <c r="I121" t="s">
        <v>249</v>
      </c>
      <c r="J121" t="s">
        <v>368</v>
      </c>
      <c r="K121" t="s">
        <v>369</v>
      </c>
      <c r="L121" t="s">
        <v>370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1167</v>
      </c>
      <c r="S121" t="s">
        <v>254</v>
      </c>
      <c r="T121" t="s">
        <v>142</v>
      </c>
      <c r="U121" t="s">
        <v>15</v>
      </c>
      <c r="V121" t="s">
        <v>1168</v>
      </c>
    </row>
    <row r="122" spans="1:22">
      <c r="A122" t="s">
        <v>1169</v>
      </c>
      <c r="B122" t="s">
        <v>1170</v>
      </c>
      <c r="C122" t="s">
        <v>34</v>
      </c>
      <c r="D122" t="s">
        <v>1171</v>
      </c>
      <c r="E122" t="s">
        <v>1172</v>
      </c>
      <c r="F122" s="2" t="s">
        <v>1173</v>
      </c>
      <c r="G122" t="s">
        <v>6</v>
      </c>
      <c r="H122" t="s">
        <v>7</v>
      </c>
      <c r="I122" t="s">
        <v>409</v>
      </c>
      <c r="J122" t="s">
        <v>468</v>
      </c>
      <c r="K122" t="s">
        <v>469</v>
      </c>
      <c r="L122" t="s">
        <v>470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1174</v>
      </c>
      <c r="S122" t="s">
        <v>413</v>
      </c>
      <c r="T122" t="s">
        <v>118</v>
      </c>
      <c r="U122" t="s">
        <v>15</v>
      </c>
      <c r="V122" t="s">
        <v>1175</v>
      </c>
    </row>
    <row r="123" spans="1:22">
      <c r="A123" t="s">
        <v>1176</v>
      </c>
      <c r="B123" t="s">
        <v>1177</v>
      </c>
      <c r="C123" t="s">
        <v>61</v>
      </c>
      <c r="D123" t="s">
        <v>1178</v>
      </c>
      <c r="E123" t="s">
        <v>1179</v>
      </c>
      <c r="F123" s="2" t="s">
        <v>1180</v>
      </c>
      <c r="G123" t="s">
        <v>65</v>
      </c>
      <c r="H123" t="s">
        <v>7</v>
      </c>
      <c r="I123" t="s">
        <v>270</v>
      </c>
      <c r="J123" t="s">
        <v>672</v>
      </c>
      <c r="K123" t="s">
        <v>673</v>
      </c>
      <c r="L123" t="s">
        <v>217</v>
      </c>
      <c r="M123" s="3">
        <f>HYPERLINK(".\.\export_data\inspection_reports\80556_south gloucestershire", ".\export_data\inspection_reports\80556_south gloucestershire")</f>
        <v>0</v>
      </c>
      <c r="N123" t="s">
        <v>65</v>
      </c>
      <c r="O123" t="s">
        <v>65</v>
      </c>
      <c r="P123" t="s">
        <v>65</v>
      </c>
      <c r="Q123" t="s">
        <v>65</v>
      </c>
      <c r="R123" t="s">
        <v>1181</v>
      </c>
      <c r="S123" t="s">
        <v>275</v>
      </c>
      <c r="T123" t="s">
        <v>118</v>
      </c>
      <c r="U123" t="s">
        <v>15</v>
      </c>
      <c r="V123" t="s">
        <v>1182</v>
      </c>
    </row>
    <row r="124" spans="1:22">
      <c r="A124" t="s">
        <v>1183</v>
      </c>
      <c r="B124" t="s">
        <v>1184</v>
      </c>
      <c r="C124" t="s">
        <v>48</v>
      </c>
      <c r="D124" t="s">
        <v>1185</v>
      </c>
      <c r="E124" t="s">
        <v>1186</v>
      </c>
      <c r="F124" s="2" t="s">
        <v>1187</v>
      </c>
      <c r="G124" t="s">
        <v>100</v>
      </c>
      <c r="H124" t="s">
        <v>23</v>
      </c>
      <c r="I124" t="s">
        <v>1188</v>
      </c>
      <c r="J124" t="s">
        <v>79</v>
      </c>
      <c r="K124" t="s">
        <v>538</v>
      </c>
      <c r="L124" t="s">
        <v>1189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65</v>
      </c>
      <c r="P124" t="s">
        <v>100</v>
      </c>
      <c r="Q124" t="s">
        <v>100</v>
      </c>
      <c r="R124" t="s">
        <v>1190</v>
      </c>
      <c r="S124" t="s">
        <v>1191</v>
      </c>
      <c r="T124" t="s">
        <v>142</v>
      </c>
      <c r="U124" t="s">
        <v>15</v>
      </c>
      <c r="V124" t="s">
        <v>1192</v>
      </c>
    </row>
    <row r="125" spans="1:22">
      <c r="A125" t="s">
        <v>1193</v>
      </c>
      <c r="B125" t="s">
        <v>1194</v>
      </c>
      <c r="C125" t="s">
        <v>61</v>
      </c>
      <c r="D125" t="s">
        <v>1195</v>
      </c>
      <c r="E125" t="s">
        <v>1196</v>
      </c>
      <c r="F125" s="2" t="s">
        <v>1197</v>
      </c>
      <c r="G125" t="s">
        <v>6</v>
      </c>
      <c r="H125" t="s">
        <v>7</v>
      </c>
      <c r="I125" t="s">
        <v>347</v>
      </c>
      <c r="J125" t="s">
        <v>1198</v>
      </c>
      <c r="K125" t="s">
        <v>1199</v>
      </c>
      <c r="L125" t="s">
        <v>1200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1201</v>
      </c>
      <c r="S125" t="s">
        <v>352</v>
      </c>
      <c r="T125" t="s">
        <v>130</v>
      </c>
      <c r="U125" t="s">
        <v>15</v>
      </c>
      <c r="V125" t="s">
        <v>1202</v>
      </c>
    </row>
    <row r="126" spans="1:22">
      <c r="A126" t="s">
        <v>1203</v>
      </c>
      <c r="B126" t="s">
        <v>1204</v>
      </c>
      <c r="C126" t="s">
        <v>300</v>
      </c>
      <c r="D126" t="s">
        <v>1205</v>
      </c>
      <c r="E126" t="s">
        <v>1206</v>
      </c>
      <c r="F126" s="2" t="s">
        <v>1207</v>
      </c>
      <c r="G126" t="s">
        <v>529</v>
      </c>
      <c r="H126" t="s">
        <v>7</v>
      </c>
      <c r="I126" t="s">
        <v>692</v>
      </c>
      <c r="J126" t="s">
        <v>891</v>
      </c>
      <c r="K126" t="s">
        <v>892</v>
      </c>
      <c r="L126" t="s">
        <v>893</v>
      </c>
      <c r="M126" s="3">
        <f>HYPERLINK(".\.\export_data\inspection_reports\80559_southend-on-sea", ".\export_data\inspection_reports\80559_southend-on-sea")</f>
        <v>0</v>
      </c>
      <c r="N126" t="s">
        <v>65</v>
      </c>
      <c r="O126" t="s">
        <v>1208</v>
      </c>
      <c r="P126" t="s">
        <v>1208</v>
      </c>
      <c r="Q126" t="s">
        <v>65</v>
      </c>
      <c r="R126" t="s">
        <v>697</v>
      </c>
      <c r="S126" t="s">
        <v>697</v>
      </c>
      <c r="T126" t="s">
        <v>118</v>
      </c>
      <c r="U126" t="s">
        <v>15</v>
      </c>
      <c r="V126" t="s">
        <v>1209</v>
      </c>
    </row>
    <row r="127" spans="1:22">
      <c r="A127" t="s">
        <v>1210</v>
      </c>
      <c r="B127" t="s">
        <v>1211</v>
      </c>
      <c r="C127" t="s">
        <v>48</v>
      </c>
      <c r="D127" t="s">
        <v>1212</v>
      </c>
      <c r="E127" t="s">
        <v>1213</v>
      </c>
      <c r="F127" s="2" t="s">
        <v>1214</v>
      </c>
      <c r="G127" t="s">
        <v>100</v>
      </c>
      <c r="H127" t="s">
        <v>7</v>
      </c>
      <c r="I127" t="s">
        <v>158</v>
      </c>
      <c r="J127" t="s">
        <v>567</v>
      </c>
      <c r="K127" t="s">
        <v>568</v>
      </c>
      <c r="L127" t="s">
        <v>569</v>
      </c>
      <c r="M127" s="3">
        <f>HYPERLINK(".\.\export_data\inspection_reports\80560_st helens", ".\export_data\inspection_reports\80560_st helens")</f>
        <v>0</v>
      </c>
      <c r="N127" t="s">
        <v>65</v>
      </c>
      <c r="O127" t="s">
        <v>65</v>
      </c>
      <c r="P127" t="s">
        <v>100</v>
      </c>
      <c r="Q127" t="s">
        <v>100</v>
      </c>
      <c r="R127" t="s">
        <v>163</v>
      </c>
      <c r="S127" t="s">
        <v>163</v>
      </c>
      <c r="T127" t="s">
        <v>130</v>
      </c>
      <c r="U127" t="s">
        <v>15</v>
      </c>
      <c r="V127" t="s">
        <v>1215</v>
      </c>
    </row>
    <row r="128" spans="1:22">
      <c r="A128" t="s">
        <v>1216</v>
      </c>
      <c r="B128" t="s">
        <v>1217</v>
      </c>
      <c r="C128" t="s">
        <v>34</v>
      </c>
      <c r="D128" t="s">
        <v>1218</v>
      </c>
      <c r="E128" t="s">
        <v>1219</v>
      </c>
      <c r="F128" s="2" t="s">
        <v>1220</v>
      </c>
      <c r="G128" t="s">
        <v>6</v>
      </c>
      <c r="H128" t="s">
        <v>23</v>
      </c>
      <c r="I128" t="s">
        <v>949</v>
      </c>
      <c r="J128" t="s">
        <v>1221</v>
      </c>
      <c r="K128" t="s">
        <v>849</v>
      </c>
      <c r="L128" t="s">
        <v>850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65</v>
      </c>
      <c r="P128" t="s">
        <v>6</v>
      </c>
      <c r="Q128" t="s">
        <v>6</v>
      </c>
      <c r="R128" t="s">
        <v>1222</v>
      </c>
      <c r="S128" t="s">
        <v>952</v>
      </c>
      <c r="T128" t="s">
        <v>953</v>
      </c>
      <c r="U128" t="s">
        <v>15</v>
      </c>
      <c r="V128" t="s">
        <v>1223</v>
      </c>
    </row>
    <row r="129" spans="1:22">
      <c r="A129" t="s">
        <v>1224</v>
      </c>
      <c r="B129" t="s">
        <v>1225</v>
      </c>
      <c r="C129" t="s">
        <v>300</v>
      </c>
      <c r="D129" t="s">
        <v>1226</v>
      </c>
      <c r="E129" t="s">
        <v>1227</v>
      </c>
      <c r="F129" s="2" t="s">
        <v>1228</v>
      </c>
      <c r="G129" t="s">
        <v>6</v>
      </c>
      <c r="H129" t="s">
        <v>23</v>
      </c>
      <c r="I129" t="s">
        <v>158</v>
      </c>
      <c r="J129" t="s">
        <v>1229</v>
      </c>
      <c r="K129" t="s">
        <v>882</v>
      </c>
      <c r="L129" t="s">
        <v>1230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184</v>
      </c>
      <c r="S129" t="s">
        <v>163</v>
      </c>
      <c r="T129" t="s">
        <v>130</v>
      </c>
      <c r="U129" t="s">
        <v>15</v>
      </c>
      <c r="V129" t="s">
        <v>1231</v>
      </c>
    </row>
    <row r="130" spans="1:22">
      <c r="A130" t="s">
        <v>1232</v>
      </c>
      <c r="B130" t="s">
        <v>1233</v>
      </c>
      <c r="C130" t="s">
        <v>96</v>
      </c>
      <c r="D130" t="s">
        <v>1234</v>
      </c>
      <c r="E130" t="s">
        <v>1235</v>
      </c>
      <c r="F130" s="2" t="s">
        <v>1236</v>
      </c>
      <c r="G130" t="s">
        <v>65</v>
      </c>
      <c r="H130" t="s">
        <v>7</v>
      </c>
      <c r="I130" t="s">
        <v>1237</v>
      </c>
      <c r="J130" t="s">
        <v>1238</v>
      </c>
      <c r="K130" t="s">
        <v>1239</v>
      </c>
      <c r="L130" t="s">
        <v>1240</v>
      </c>
      <c r="M130" s="3">
        <f>HYPERLINK(".\.\export_data\inspection_reports\80563_stockton-on-tees", ".\export_data\inspection_reports\80563_stockton-on-tees")</f>
        <v>0</v>
      </c>
      <c r="N130" t="s">
        <v>65</v>
      </c>
      <c r="O130" t="s">
        <v>65</v>
      </c>
      <c r="P130" t="s">
        <v>65</v>
      </c>
      <c r="Q130" t="s">
        <v>65</v>
      </c>
      <c r="R130" t="s">
        <v>1241</v>
      </c>
      <c r="S130" t="s">
        <v>1241</v>
      </c>
      <c r="T130" t="s">
        <v>71</v>
      </c>
      <c r="U130" t="s">
        <v>15</v>
      </c>
      <c r="V130" t="s">
        <v>1242</v>
      </c>
    </row>
    <row r="131" spans="1:22">
      <c r="A131" t="s">
        <v>1243</v>
      </c>
      <c r="B131" t="s">
        <v>1244</v>
      </c>
      <c r="C131" t="s">
        <v>19</v>
      </c>
      <c r="D131" t="s">
        <v>1245</v>
      </c>
      <c r="E131" t="s">
        <v>1246</v>
      </c>
      <c r="F131" s="2" t="s">
        <v>1247</v>
      </c>
      <c r="G131" t="s">
        <v>65</v>
      </c>
      <c r="H131" t="s">
        <v>7</v>
      </c>
      <c r="I131" t="s">
        <v>524</v>
      </c>
      <c r="J131" t="s">
        <v>950</v>
      </c>
      <c r="K131" t="s">
        <v>941</v>
      </c>
      <c r="L131" t="s">
        <v>942</v>
      </c>
      <c r="M131" s="3">
        <f>HYPERLINK(".\.\export_data\inspection_reports\80564_stoke-on-trent", ".\export_data\inspection_reports\80564_stoke-on-trent")</f>
        <v>0</v>
      </c>
      <c r="N131" t="s">
        <v>65</v>
      </c>
      <c r="O131" t="s">
        <v>65</v>
      </c>
      <c r="P131" t="s">
        <v>65</v>
      </c>
      <c r="Q131" t="s">
        <v>6</v>
      </c>
      <c r="R131" t="s">
        <v>1222</v>
      </c>
      <c r="S131" t="s">
        <v>529</v>
      </c>
      <c r="T131" t="s">
        <v>530</v>
      </c>
      <c r="U131" t="s">
        <v>15</v>
      </c>
      <c r="V131" t="s">
        <v>1248</v>
      </c>
    </row>
    <row r="132" spans="1:22">
      <c r="A132" t="s">
        <v>1249</v>
      </c>
      <c r="B132" t="s">
        <v>1250</v>
      </c>
      <c r="C132" t="s">
        <v>61</v>
      </c>
      <c r="D132" t="s">
        <v>1251</v>
      </c>
      <c r="E132" t="s">
        <v>1252</v>
      </c>
      <c r="F132" s="2" t="s">
        <v>1253</v>
      </c>
      <c r="G132" t="s">
        <v>111</v>
      </c>
      <c r="H132" t="s">
        <v>23</v>
      </c>
      <c r="I132" t="s">
        <v>38</v>
      </c>
      <c r="J132" t="s">
        <v>1254</v>
      </c>
      <c r="K132" t="s">
        <v>1255</v>
      </c>
      <c r="L132" t="s">
        <v>1256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15</v>
      </c>
      <c r="V132" t="s">
        <v>1257</v>
      </c>
    </row>
    <row r="133" spans="1:22">
      <c r="A133" t="s">
        <v>1258</v>
      </c>
      <c r="B133" t="s">
        <v>1259</v>
      </c>
      <c r="C133" t="s">
        <v>48</v>
      </c>
      <c r="D133" t="s">
        <v>1260</v>
      </c>
      <c r="E133" t="s">
        <v>1261</v>
      </c>
      <c r="F133" s="2" t="s">
        <v>1262</v>
      </c>
      <c r="G133" t="s">
        <v>111</v>
      </c>
      <c r="H133" t="s">
        <v>7</v>
      </c>
      <c r="I133" t="s">
        <v>555</v>
      </c>
      <c r="J133" t="s">
        <v>1263</v>
      </c>
      <c r="K133" t="s">
        <v>1264</v>
      </c>
      <c r="L133" t="s">
        <v>1265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1266</v>
      </c>
      <c r="S133" t="s">
        <v>559</v>
      </c>
      <c r="T133" t="s">
        <v>118</v>
      </c>
      <c r="U133" t="s">
        <v>15</v>
      </c>
      <c r="V133" t="s">
        <v>1267</v>
      </c>
    </row>
    <row r="134" spans="1:22">
      <c r="A134" t="s">
        <v>1268</v>
      </c>
      <c r="B134" t="s">
        <v>1269</v>
      </c>
      <c r="C134" t="s">
        <v>34</v>
      </c>
      <c r="D134" t="s">
        <v>1270</v>
      </c>
      <c r="E134" t="s">
        <v>1271</v>
      </c>
      <c r="F134" s="2" t="s">
        <v>1272</v>
      </c>
      <c r="G134" t="s">
        <v>65</v>
      </c>
      <c r="H134" t="s">
        <v>7</v>
      </c>
      <c r="I134" t="s">
        <v>949</v>
      </c>
      <c r="J134" t="s">
        <v>192</v>
      </c>
      <c r="K134" t="s">
        <v>1273</v>
      </c>
      <c r="L134" t="s">
        <v>1274</v>
      </c>
      <c r="M134" s="3">
        <f>HYPERLINK(".\.\export_data\inspection_reports\80567_surrey", ".\export_data\inspection_reports\80567_surrey")</f>
        <v>0</v>
      </c>
      <c r="N134" t="s">
        <v>65</v>
      </c>
      <c r="O134" t="s">
        <v>65</v>
      </c>
      <c r="P134" t="s">
        <v>65</v>
      </c>
      <c r="Q134" t="s">
        <v>65</v>
      </c>
      <c r="R134" t="s">
        <v>952</v>
      </c>
      <c r="S134" t="s">
        <v>952</v>
      </c>
      <c r="T134" t="s">
        <v>953</v>
      </c>
      <c r="U134" t="s">
        <v>15</v>
      </c>
      <c r="V134" t="s">
        <v>1275</v>
      </c>
    </row>
    <row r="135" spans="1:22">
      <c r="A135" t="s">
        <v>1276</v>
      </c>
      <c r="B135" t="s">
        <v>1277</v>
      </c>
      <c r="C135" t="s">
        <v>19</v>
      </c>
      <c r="D135" t="s">
        <v>1278</v>
      </c>
      <c r="E135" t="s">
        <v>1279</v>
      </c>
      <c r="F135" s="2" t="s">
        <v>1280</v>
      </c>
      <c r="G135" t="s">
        <v>6</v>
      </c>
      <c r="H135" t="s">
        <v>7</v>
      </c>
      <c r="I135" t="s">
        <v>270</v>
      </c>
      <c r="J135" t="s">
        <v>1281</v>
      </c>
      <c r="K135" t="s">
        <v>328</v>
      </c>
      <c r="L135" t="s">
        <v>1282</v>
      </c>
      <c r="M135" s="3">
        <f>HYPERLINK(".\.\export_data\inspection_reports\80568_swindon", ".\export_data\inspection_reports\80568_swindon")</f>
        <v>0</v>
      </c>
      <c r="N135" t="s">
        <v>6</v>
      </c>
      <c r="O135" t="s">
        <v>6</v>
      </c>
      <c r="P135" t="s">
        <v>6</v>
      </c>
      <c r="Q135" t="s">
        <v>65</v>
      </c>
      <c r="R135" t="s">
        <v>275</v>
      </c>
      <c r="S135" t="s">
        <v>275</v>
      </c>
      <c r="T135" t="s">
        <v>118</v>
      </c>
      <c r="U135" t="s">
        <v>15</v>
      </c>
      <c r="V135" t="s">
        <v>1283</v>
      </c>
    </row>
    <row r="136" spans="1:22">
      <c r="A136" t="s">
        <v>1284</v>
      </c>
      <c r="B136" t="s">
        <v>1285</v>
      </c>
      <c r="C136" t="s">
        <v>61</v>
      </c>
      <c r="D136" t="s">
        <v>1286</v>
      </c>
      <c r="E136" t="s">
        <v>1287</v>
      </c>
      <c r="F136" s="2" t="s">
        <v>1288</v>
      </c>
      <c r="G136" t="s">
        <v>65</v>
      </c>
      <c r="H136" t="s">
        <v>7</v>
      </c>
      <c r="I136" t="s">
        <v>180</v>
      </c>
      <c r="J136" t="s">
        <v>610</v>
      </c>
      <c r="K136" t="s">
        <v>611</v>
      </c>
      <c r="L136" t="s">
        <v>612</v>
      </c>
      <c r="M136" s="3">
        <f>HYPERLINK(".\.\export_data\inspection_reports\80569_tameside", ".\export_data\inspection_reports\80569_tameside")</f>
        <v>0</v>
      </c>
      <c r="N136" t="s">
        <v>65</v>
      </c>
      <c r="O136" t="s">
        <v>65</v>
      </c>
      <c r="P136" t="s">
        <v>65</v>
      </c>
      <c r="Q136" t="s">
        <v>65</v>
      </c>
      <c r="R136" t="s">
        <v>1289</v>
      </c>
      <c r="S136" t="s">
        <v>185</v>
      </c>
      <c r="T136" t="s">
        <v>142</v>
      </c>
      <c r="U136" t="s">
        <v>15</v>
      </c>
      <c r="V136" t="s">
        <v>1290</v>
      </c>
    </row>
    <row r="137" spans="1:22">
      <c r="A137" t="s">
        <v>1291</v>
      </c>
      <c r="B137" t="s">
        <v>1292</v>
      </c>
      <c r="C137" t="s">
        <v>2</v>
      </c>
      <c r="D137" t="s">
        <v>1293</v>
      </c>
      <c r="E137" t="s">
        <v>1294</v>
      </c>
      <c r="F137" s="2" t="s">
        <v>1295</v>
      </c>
      <c r="G137" t="s">
        <v>111</v>
      </c>
      <c r="H137" t="s">
        <v>7</v>
      </c>
      <c r="I137" t="s">
        <v>949</v>
      </c>
      <c r="J137" t="s">
        <v>337</v>
      </c>
      <c r="K137" t="s">
        <v>338</v>
      </c>
      <c r="L137" t="s">
        <v>986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1296</v>
      </c>
      <c r="S137" t="s">
        <v>952</v>
      </c>
      <c r="T137" t="s">
        <v>953</v>
      </c>
      <c r="U137" t="s">
        <v>15</v>
      </c>
      <c r="V137" t="s">
        <v>1297</v>
      </c>
    </row>
    <row r="138" spans="1:22">
      <c r="A138" t="s">
        <v>1298</v>
      </c>
      <c r="B138" t="s">
        <v>1299</v>
      </c>
      <c r="C138" t="s">
        <v>48</v>
      </c>
      <c r="D138" t="s">
        <v>1300</v>
      </c>
      <c r="E138" t="s">
        <v>1301</v>
      </c>
      <c r="F138" s="2" t="s">
        <v>1302</v>
      </c>
      <c r="G138" t="s">
        <v>6</v>
      </c>
      <c r="H138" t="s">
        <v>7</v>
      </c>
      <c r="I138" t="s">
        <v>597</v>
      </c>
      <c r="J138" t="s">
        <v>693</v>
      </c>
      <c r="K138" t="s">
        <v>694</v>
      </c>
      <c r="L138" t="s">
        <v>695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1303</v>
      </c>
      <c r="S138" t="s">
        <v>602</v>
      </c>
      <c r="T138" t="s">
        <v>30</v>
      </c>
      <c r="U138" t="s">
        <v>15</v>
      </c>
      <c r="V138" t="s">
        <v>1304</v>
      </c>
    </row>
    <row r="139" spans="1:22">
      <c r="A139" t="s">
        <v>1305</v>
      </c>
      <c r="B139" t="s">
        <v>1306</v>
      </c>
      <c r="C139" t="s">
        <v>61</v>
      </c>
      <c r="D139" t="s">
        <v>1307</v>
      </c>
      <c r="E139" t="s">
        <v>1308</v>
      </c>
      <c r="F139" s="2" t="s">
        <v>1309</v>
      </c>
      <c r="G139" t="s">
        <v>6</v>
      </c>
      <c r="H139" t="s">
        <v>7</v>
      </c>
      <c r="I139" t="s">
        <v>609</v>
      </c>
      <c r="J139" t="s">
        <v>317</v>
      </c>
      <c r="K139" t="s">
        <v>882</v>
      </c>
      <c r="L139" t="s">
        <v>1230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1310</v>
      </c>
      <c r="S139" t="s">
        <v>614</v>
      </c>
      <c r="T139" t="s">
        <v>130</v>
      </c>
      <c r="U139" t="s">
        <v>15</v>
      </c>
      <c r="V139" t="s">
        <v>1311</v>
      </c>
    </row>
    <row r="140" spans="1:22">
      <c r="A140" t="s">
        <v>1312</v>
      </c>
      <c r="B140" t="s">
        <v>1313</v>
      </c>
      <c r="C140" t="s">
        <v>529</v>
      </c>
      <c r="D140" t="s">
        <v>1314</v>
      </c>
      <c r="E140" t="s">
        <v>1315</v>
      </c>
      <c r="F140" s="2" t="s">
        <v>1316</v>
      </c>
      <c r="G140" t="s">
        <v>65</v>
      </c>
      <c r="H140" t="s">
        <v>7</v>
      </c>
      <c r="I140" t="s">
        <v>291</v>
      </c>
      <c r="J140" t="s">
        <v>227</v>
      </c>
      <c r="K140" t="s">
        <v>228</v>
      </c>
      <c r="L140" t="s">
        <v>229</v>
      </c>
      <c r="M140" s="3">
        <f>HYPERLINK(".\.\export_data\inspection_reports\80573_trafford", ".\export_data\inspection_reports\80573_trafford")</f>
        <v>0</v>
      </c>
      <c r="N140" t="s">
        <v>65</v>
      </c>
      <c r="O140" t="s">
        <v>65</v>
      </c>
      <c r="P140" t="s">
        <v>65</v>
      </c>
      <c r="Q140" t="s">
        <v>65</v>
      </c>
      <c r="R140" t="s">
        <v>1317</v>
      </c>
      <c r="S140" t="s">
        <v>296</v>
      </c>
      <c r="T140" t="s">
        <v>142</v>
      </c>
      <c r="U140" t="s">
        <v>15</v>
      </c>
      <c r="V140" t="s">
        <v>1318</v>
      </c>
    </row>
    <row r="141" spans="1:22">
      <c r="A141" t="s">
        <v>1319</v>
      </c>
      <c r="B141" t="s">
        <v>1320</v>
      </c>
      <c r="C141" t="s">
        <v>48</v>
      </c>
      <c r="D141" t="s">
        <v>1321</v>
      </c>
      <c r="E141" t="s">
        <v>1322</v>
      </c>
      <c r="F141" s="2" t="s">
        <v>1323</v>
      </c>
      <c r="G141" t="s">
        <v>6</v>
      </c>
      <c r="H141" t="s">
        <v>7</v>
      </c>
      <c r="I141" t="s">
        <v>316</v>
      </c>
      <c r="J141" t="s">
        <v>931</v>
      </c>
      <c r="K141" t="s">
        <v>932</v>
      </c>
      <c r="L141" t="s">
        <v>933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65</v>
      </c>
      <c r="P141" t="s">
        <v>6</v>
      </c>
      <c r="Q141" t="s">
        <v>6</v>
      </c>
      <c r="R141" t="s">
        <v>1324</v>
      </c>
      <c r="S141" t="s">
        <v>321</v>
      </c>
      <c r="T141" t="s">
        <v>14</v>
      </c>
      <c r="U141" t="s">
        <v>15</v>
      </c>
      <c r="V141" t="s">
        <v>1325</v>
      </c>
    </row>
    <row r="142" spans="1:22">
      <c r="A142" t="s">
        <v>1326</v>
      </c>
      <c r="B142" t="s">
        <v>1327</v>
      </c>
      <c r="C142" t="s">
        <v>96</v>
      </c>
      <c r="D142" t="s">
        <v>1328</v>
      </c>
      <c r="E142" t="s">
        <v>1329</v>
      </c>
      <c r="F142" s="2" t="s">
        <v>1330</v>
      </c>
      <c r="G142" t="s">
        <v>6</v>
      </c>
      <c r="H142" t="s">
        <v>7</v>
      </c>
      <c r="I142" t="s">
        <v>149</v>
      </c>
      <c r="J142" t="s">
        <v>327</v>
      </c>
      <c r="K142" t="s">
        <v>780</v>
      </c>
      <c r="L142" t="s">
        <v>781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151</v>
      </c>
      <c r="S142" t="s">
        <v>151</v>
      </c>
      <c r="T142" t="s">
        <v>118</v>
      </c>
      <c r="U142" t="s">
        <v>15</v>
      </c>
      <c r="V142" t="s">
        <v>1331</v>
      </c>
    </row>
    <row r="143" spans="1:22">
      <c r="A143" t="s">
        <v>1332</v>
      </c>
      <c r="B143" t="s">
        <v>1333</v>
      </c>
      <c r="C143" t="s">
        <v>96</v>
      </c>
      <c r="D143" t="s">
        <v>1334</v>
      </c>
      <c r="E143" t="s">
        <v>1335</v>
      </c>
      <c r="F143" s="2" t="s">
        <v>1336</v>
      </c>
      <c r="G143" t="s">
        <v>6</v>
      </c>
      <c r="H143" t="s">
        <v>7</v>
      </c>
      <c r="I143" t="s">
        <v>949</v>
      </c>
      <c r="J143" t="s">
        <v>1337</v>
      </c>
      <c r="K143" t="s">
        <v>1338</v>
      </c>
      <c r="L143" t="s">
        <v>831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1339</v>
      </c>
      <c r="S143" t="s">
        <v>952</v>
      </c>
      <c r="T143" t="s">
        <v>953</v>
      </c>
      <c r="U143" t="s">
        <v>15</v>
      </c>
      <c r="V143" t="s">
        <v>1340</v>
      </c>
    </row>
    <row r="144" spans="1:22">
      <c r="A144" t="s">
        <v>1341</v>
      </c>
      <c r="B144" t="s">
        <v>1342</v>
      </c>
      <c r="C144" t="s">
        <v>61</v>
      </c>
      <c r="D144" t="s">
        <v>1343</v>
      </c>
      <c r="E144" t="s">
        <v>1344</v>
      </c>
      <c r="F144" s="2" t="s">
        <v>1345</v>
      </c>
      <c r="G144" t="s">
        <v>6</v>
      </c>
      <c r="H144" t="s">
        <v>23</v>
      </c>
      <c r="I144" t="s">
        <v>1346</v>
      </c>
      <c r="J144" t="s">
        <v>1347</v>
      </c>
      <c r="K144" t="s">
        <v>262</v>
      </c>
      <c r="L144" t="s">
        <v>263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1348</v>
      </c>
      <c r="S144" t="s">
        <v>1348</v>
      </c>
      <c r="T144" t="s">
        <v>71</v>
      </c>
      <c r="U144" t="s">
        <v>15</v>
      </c>
      <c r="V144" t="s">
        <v>1349</v>
      </c>
    </row>
    <row r="145" spans="1:22">
      <c r="A145" t="s">
        <v>1350</v>
      </c>
      <c r="B145" t="s">
        <v>1350</v>
      </c>
      <c r="C145" t="s">
        <v>312</v>
      </c>
      <c r="D145" t="s">
        <v>1351</v>
      </c>
      <c r="E145" t="s">
        <v>1352</v>
      </c>
      <c r="F145" s="2" t="s">
        <v>1353</v>
      </c>
      <c r="G145" t="s">
        <v>65</v>
      </c>
      <c r="H145" t="s">
        <v>7</v>
      </c>
      <c r="I145" t="s">
        <v>949</v>
      </c>
      <c r="J145" t="s">
        <v>950</v>
      </c>
      <c r="K145" t="s">
        <v>941</v>
      </c>
      <c r="L145" t="s">
        <v>942</v>
      </c>
      <c r="M145" s="3">
        <f>HYPERLINK(".\.\export_data\inspection_reports\941_west northamptonshire", ".\export_data\inspection_reports\941_west northamptonshire")</f>
        <v>0</v>
      </c>
      <c r="N145" t="s">
        <v>65</v>
      </c>
      <c r="O145" t="s">
        <v>65</v>
      </c>
      <c r="P145" t="s">
        <v>65</v>
      </c>
      <c r="Q145" t="s">
        <v>65</v>
      </c>
      <c r="R145" t="s">
        <v>1354</v>
      </c>
      <c r="S145" t="s">
        <v>952</v>
      </c>
      <c r="T145" t="s">
        <v>953</v>
      </c>
      <c r="U145" t="s">
        <v>15</v>
      </c>
      <c r="V145" t="s">
        <v>1355</v>
      </c>
    </row>
    <row r="146" spans="1:22">
      <c r="A146" t="s">
        <v>1356</v>
      </c>
      <c r="B146" t="s">
        <v>1357</v>
      </c>
      <c r="C146" t="s">
        <v>19</v>
      </c>
      <c r="D146" t="s">
        <v>1358</v>
      </c>
      <c r="E146" t="s">
        <v>1359</v>
      </c>
      <c r="F146" s="2" t="s">
        <v>1360</v>
      </c>
      <c r="G146" t="s">
        <v>65</v>
      </c>
      <c r="H146" t="s">
        <v>7</v>
      </c>
      <c r="I146" t="s">
        <v>908</v>
      </c>
      <c r="J146" t="s">
        <v>587</v>
      </c>
      <c r="K146" t="s">
        <v>588</v>
      </c>
      <c r="L146" t="s">
        <v>961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65</v>
      </c>
      <c r="P146" t="s">
        <v>65</v>
      </c>
      <c r="Q146" t="s">
        <v>6</v>
      </c>
      <c r="R146" t="s">
        <v>1361</v>
      </c>
      <c r="S146" t="s">
        <v>909</v>
      </c>
      <c r="T146" t="s">
        <v>118</v>
      </c>
      <c r="U146" t="s">
        <v>15</v>
      </c>
      <c r="V146" t="s">
        <v>1362</v>
      </c>
    </row>
    <row r="147" spans="1:22">
      <c r="A147" t="s">
        <v>1363</v>
      </c>
      <c r="B147" t="s">
        <v>1364</v>
      </c>
      <c r="C147" t="s">
        <v>96</v>
      </c>
      <c r="D147" t="s">
        <v>1365</v>
      </c>
      <c r="E147" t="s">
        <v>1366</v>
      </c>
      <c r="F147" s="2" t="s">
        <v>1367</v>
      </c>
      <c r="G147" t="s">
        <v>65</v>
      </c>
      <c r="H147" t="s">
        <v>7</v>
      </c>
      <c r="I147" t="s">
        <v>158</v>
      </c>
      <c r="J147" t="s">
        <v>378</v>
      </c>
      <c r="K147" t="s">
        <v>379</v>
      </c>
      <c r="L147" t="s">
        <v>380</v>
      </c>
      <c r="M147" s="3">
        <f>HYPERLINK(".\.\export_data\inspection_reports\80579_wigan", ".\export_data\inspection_reports\80579_wigan")</f>
        <v>0</v>
      </c>
      <c r="N147" t="s">
        <v>65</v>
      </c>
      <c r="O147" t="s">
        <v>65</v>
      </c>
      <c r="P147" t="s">
        <v>65</v>
      </c>
      <c r="Q147" t="s">
        <v>65</v>
      </c>
      <c r="R147" t="s">
        <v>1368</v>
      </c>
      <c r="S147" t="s">
        <v>163</v>
      </c>
      <c r="T147" t="s">
        <v>130</v>
      </c>
      <c r="U147" t="s">
        <v>15</v>
      </c>
      <c r="V147" t="s">
        <v>1369</v>
      </c>
    </row>
    <row r="148" spans="1:22">
      <c r="A148" t="s">
        <v>1370</v>
      </c>
      <c r="B148" t="s">
        <v>1371</v>
      </c>
      <c r="C148" t="s">
        <v>61</v>
      </c>
      <c r="D148" t="s">
        <v>1372</v>
      </c>
      <c r="E148" t="s">
        <v>1373</v>
      </c>
      <c r="F148" s="2" t="s">
        <v>1374</v>
      </c>
      <c r="G148" t="s">
        <v>6</v>
      </c>
      <c r="H148" t="s">
        <v>1375</v>
      </c>
      <c r="I148" t="s">
        <v>24</v>
      </c>
      <c r="J148" t="s">
        <v>1376</v>
      </c>
      <c r="K148" t="s">
        <v>1377</v>
      </c>
      <c r="L148" t="s">
        <v>840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1378</v>
      </c>
      <c r="S148" t="s">
        <v>29</v>
      </c>
      <c r="T148" t="s">
        <v>30</v>
      </c>
      <c r="U148" t="s">
        <v>15</v>
      </c>
      <c r="V148" t="s">
        <v>1379</v>
      </c>
    </row>
    <row r="149" spans="1:22">
      <c r="A149" t="s">
        <v>1380</v>
      </c>
      <c r="B149" t="s">
        <v>1381</v>
      </c>
      <c r="C149" t="s">
        <v>96</v>
      </c>
      <c r="D149" t="s">
        <v>1382</v>
      </c>
      <c r="E149" t="s">
        <v>1383</v>
      </c>
      <c r="F149" s="2" t="s">
        <v>1384</v>
      </c>
      <c r="G149" t="s">
        <v>65</v>
      </c>
      <c r="H149" t="s">
        <v>7</v>
      </c>
      <c r="I149" t="s">
        <v>1009</v>
      </c>
      <c r="J149" t="s">
        <v>1385</v>
      </c>
      <c r="K149" t="s">
        <v>1386</v>
      </c>
      <c r="L149" t="s">
        <v>1387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65</v>
      </c>
      <c r="P149" t="s">
        <v>65</v>
      </c>
      <c r="Q149" t="s">
        <v>65</v>
      </c>
      <c r="R149" t="s">
        <v>1388</v>
      </c>
      <c r="S149" t="s">
        <v>1013</v>
      </c>
      <c r="T149" t="s">
        <v>142</v>
      </c>
      <c r="U149" t="s">
        <v>15</v>
      </c>
      <c r="V149" t="s">
        <v>1389</v>
      </c>
    </row>
    <row r="150" spans="1:22">
      <c r="A150" t="s">
        <v>1390</v>
      </c>
      <c r="B150" t="s">
        <v>1391</v>
      </c>
      <c r="C150" t="s">
        <v>48</v>
      </c>
      <c r="D150" t="s">
        <v>1392</v>
      </c>
      <c r="E150" t="s">
        <v>1393</v>
      </c>
      <c r="F150" s="2" t="s">
        <v>1394</v>
      </c>
      <c r="G150" t="s">
        <v>65</v>
      </c>
      <c r="H150" t="s">
        <v>7</v>
      </c>
      <c r="I150" t="s">
        <v>347</v>
      </c>
      <c r="J150" t="s">
        <v>1238</v>
      </c>
      <c r="K150" t="s">
        <v>1239</v>
      </c>
      <c r="L150" t="s">
        <v>1240</v>
      </c>
      <c r="M150" s="3">
        <f>HYPERLINK(".\.\export_data\inspection_reports\80582_wokingham", ".\export_data\inspection_reports\80582_wokingham")</f>
        <v>0</v>
      </c>
      <c r="N150" t="s">
        <v>65</v>
      </c>
      <c r="O150" t="s">
        <v>65</v>
      </c>
      <c r="P150" t="s">
        <v>65</v>
      </c>
      <c r="Q150" t="s">
        <v>6</v>
      </c>
      <c r="R150" t="s">
        <v>1395</v>
      </c>
      <c r="S150" t="s">
        <v>352</v>
      </c>
      <c r="T150" t="s">
        <v>130</v>
      </c>
      <c r="U150" t="s">
        <v>15</v>
      </c>
      <c r="V150" t="s">
        <v>1396</v>
      </c>
    </row>
    <row r="151" spans="1:22">
      <c r="A151" t="s">
        <v>1397</v>
      </c>
      <c r="B151" t="s">
        <v>1398</v>
      </c>
      <c r="C151" t="s">
        <v>48</v>
      </c>
      <c r="D151" t="s">
        <v>1399</v>
      </c>
      <c r="E151" t="s">
        <v>1400</v>
      </c>
      <c r="F151" s="2" t="s">
        <v>1401</v>
      </c>
      <c r="G151" t="s">
        <v>6</v>
      </c>
      <c r="H151" t="s">
        <v>23</v>
      </c>
      <c r="I151" t="s">
        <v>994</v>
      </c>
      <c r="J151" t="s">
        <v>1229</v>
      </c>
      <c r="K151" t="s">
        <v>882</v>
      </c>
      <c r="L151" t="s">
        <v>1230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1402</v>
      </c>
      <c r="S151" t="s">
        <v>996</v>
      </c>
      <c r="T151" t="s">
        <v>142</v>
      </c>
      <c r="U151" t="s">
        <v>15</v>
      </c>
      <c r="V151" t="s">
        <v>1403</v>
      </c>
    </row>
    <row r="152" spans="1:22">
      <c r="A152" t="s">
        <v>1404</v>
      </c>
      <c r="B152" t="s">
        <v>1405</v>
      </c>
      <c r="C152" t="s">
        <v>2</v>
      </c>
      <c r="D152" t="s">
        <v>1406</v>
      </c>
      <c r="E152" t="s">
        <v>1407</v>
      </c>
      <c r="F152" s="2" t="s">
        <v>1408</v>
      </c>
      <c r="G152" t="s">
        <v>6</v>
      </c>
      <c r="H152" t="s">
        <v>7</v>
      </c>
      <c r="I152" t="s">
        <v>1188</v>
      </c>
      <c r="J152" t="s">
        <v>1045</v>
      </c>
      <c r="K152" t="s">
        <v>1409</v>
      </c>
      <c r="L152" t="s">
        <v>1410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65</v>
      </c>
      <c r="R152" t="s">
        <v>1411</v>
      </c>
      <c r="S152" t="s">
        <v>1191</v>
      </c>
      <c r="T152" t="s">
        <v>142</v>
      </c>
      <c r="U152" t="s">
        <v>15</v>
      </c>
      <c r="V152" t="s">
        <v>1412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2023-08-17T14:13:34Z</dcterms:created>
  <dcterms:modified xsi:type="dcterms:W3CDTF">2023-08-17T14:13:34Z</dcterms:modified>
</cp:coreProperties>
</file>