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<sst xmlns="http://schemas.openxmlformats.org/spreadsheetml/2006/main" count="841" uniqueCount="569">
  <si>
    <t>80426</t>
  </si>
  <si>
    <t>370</t>
  </si>
  <si>
    <t>YH</t>
  </si>
  <si>
    <t>E08000016</t>
  </si>
  <si>
    <t>371, 840, 812, 807, 372, 342, 394, 357, 384, 359</t>
  </si>
  <si>
    <t>barnsley</t>
  </si>
  <si>
    <t>https://files.ofsted.gov.uk/v1/file/50188665</t>
  </si>
  <si>
    <t>18/07/22</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</si>
  <si>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</si>
  <si>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</si>
  <si>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t>
  </si>
  <si>
    <t>80428</t>
  </si>
  <si>
    <t>822</t>
  </si>
  <si>
    <t>E</t>
  </si>
  <si>
    <t>E06000055</t>
  </si>
  <si>
    <t>831, 881, 919, 886, 887, 826, 940, 941, 866, 937</t>
  </si>
  <si>
    <t>bedford</t>
  </si>
  <si>
    <t>https://files.ofsted.gov.uk/v1/file/50212861</t>
  </si>
  <si>
    <t>31/03/23</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</si>
  <si>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t>
  </si>
  <si>
    <t>The quality and timeliness of information-sharing between all professionals involved with children and their families need to improve. This includes information-sharing in the IFD when multi-agency safeguarding hub (MASH) checks are requested.</t>
  </si>
  <si>
    <t>80430</t>
  </si>
  <si>
    <t>889</t>
  </si>
  <si>
    <t>NW</t>
  </si>
  <si>
    <t>E06000008</t>
  </si>
  <si>
    <t>350, 380, 331, 831, 382, 353, 874, 354, 894, 335</t>
  </si>
  <si>
    <t>blackburn with darwen</t>
  </si>
  <si>
    <t>https://files.ofsted.gov.uk/v1/file/50223270</t>
  </si>
  <si>
    <t>14/07/23</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</si>
  <si>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</si>
  <si>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t>
  </si>
  <si>
    <t>80436</t>
  </si>
  <si>
    <t>867</t>
  </si>
  <si>
    <t>SE</t>
  </si>
  <si>
    <t>E06000036</t>
  </si>
  <si>
    <t>825, 823, 850, 919, 931, 803, 358, 869, 938, 816</t>
  </si>
  <si>
    <t>bracknell forest</t>
  </si>
  <si>
    <t>https://files.ofsted.gov.uk/v1/file/50061226</t>
  </si>
  <si>
    <t>08/03/19</t>
  </si>
  <si>
    <t>There are no areas for priority action</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</si>
  <si>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</si>
  <si>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t>
  </si>
  <si>
    <t>80441</t>
  </si>
  <si>
    <t>801</t>
  </si>
  <si>
    <t>SW</t>
  </si>
  <si>
    <t>E06000023</t>
  </si>
  <si>
    <t>846, 331, 831, 383, 874, 879, 851, 870, 373, 852</t>
  </si>
  <si>
    <t>bristol</t>
  </si>
  <si>
    <t>https://files.ofsted.gov.uk/v1/file/50000231</t>
  </si>
  <si>
    <t>01/12/17</t>
  </si>
  <si>
    <t>identified during the inspection had already been identified, with action being taken to address these deficits. 1 This joint inspection was conducted under section 20 of the Children Act 2004.</t>
  </si>
  <si>
    <t>The multi-agency partnership has a strong commitment to the protection of children in Bristol. There is a developing culture of learning, demonstrated throughout the inspection by partners looking for opportunities to improve.</t>
  </si>
  <si>
    <t>80442</t>
  </si>
  <si>
    <t>825</t>
  </si>
  <si>
    <t>E10000002</t>
  </si>
  <si>
    <t>867, 873, 823, 850, 919, 931, 936, 358, 869, 868</t>
  </si>
  <si>
    <t>buckinghamshire</t>
  </si>
  <si>
    <t>https://files.ofsted.gov.uk/v1/file/50241559</t>
  </si>
  <si>
    <t>14/03/24</t>
  </si>
  <si>
    <t>All three statutory partners in BSCP have seen significant change over the last two years. Consequently, the relationships between partners have taken time to establish.</t>
  </si>
  <si>
    <t>The consolidation of performance information and data to fully understand the most pressing issues for families. The effectiveness of sub-groups of the safeguarding partnership.</t>
  </si>
  <si>
    <t>80446</t>
  </si>
  <si>
    <t>823</t>
  </si>
  <si>
    <t>E06000056</t>
  </si>
  <si>
    <t>867, 895, 881, 850, 919, 855, 803, 937, 869, 938</t>
  </si>
  <si>
    <t>central bedfordshire</t>
  </si>
  <si>
    <t>https://files.ofsted.gov.uk/v1/file/50000216</t>
  </si>
  <si>
    <t>10/05/16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</si>
  <si>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t>
  </si>
  <si>
    <t>Current arrangements within the single access referral hub are strong. Thresholds for intervention are generally understood and applied well by almost all agencies.</t>
  </si>
  <si>
    <t>80447</t>
  </si>
  <si>
    <t>895</t>
  </si>
  <si>
    <t>E06000049</t>
  </si>
  <si>
    <t>823, 896, 811, 850, 855, 802, 815, 877, 937, 885</t>
  </si>
  <si>
    <t>cheshire east</t>
  </si>
  <si>
    <t>https://files.ofsted.gov.uk/v1/file/50194535</t>
  </si>
  <si>
    <t>26/09/22</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</si>
  <si>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t>
  </si>
  <si>
    <t>The consistent recording and analysis of childrens voices across all agencies records. Children missing from home and at risk of exploitation are quickly and consistently identified by the multi-agency integrated front door.</t>
  </si>
  <si>
    <t>80448</t>
  </si>
  <si>
    <t>896</t>
  </si>
  <si>
    <t>E06000050</t>
  </si>
  <si>
    <t>895, 811, 881, 891, 334, 860, 356, 877, 937, 885</t>
  </si>
  <si>
    <t>cheshire west and chester</t>
  </si>
  <si>
    <t>https://files.ofsted.gov.uk/v1/file/50000233</t>
  </si>
  <si>
    <t>10/11/17</t>
  </si>
  <si>
    <t>. These include ensuring consistent and appropriate responses to the initial indicators of risk of neglect by all professionals at all times.</t>
  </si>
  <si>
    <t>There is clear drive at a strategic level in Cheshire West and Chester to embed a shared approach across partners to tackle neglect. This is resulting in effective practice at the frontline of many services to identify and support children suffering neglect.</t>
  </si>
  <si>
    <t>80449</t>
  </si>
  <si>
    <t>380</t>
  </si>
  <si>
    <t>E08000032</t>
  </si>
  <si>
    <t>889, 350, 831, 332, 382, 353, 874, 354, 894, 335</t>
  </si>
  <si>
    <t>bradford</t>
  </si>
  <si>
    <t>https://files.ofsted.gov.uk/v1/file/50000223</t>
  </si>
  <si>
    <t>21/04/17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</si>
  <si>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t>
  </si>
  <si>
    <t>Leaders and partners have high aspirations for all children in Bradford. Across partners, there is commitment to continuous improvement to offer a wide range of high quality services to meet the diverse needs of children and families in the Bradford district.</t>
  </si>
  <si>
    <t>80453</t>
  </si>
  <si>
    <t>816</t>
  </si>
  <si>
    <t>E06000014</t>
  </si>
  <si>
    <t>867, 823, 895, 896, 850, 919, 356, 877, 937, 885</t>
  </si>
  <si>
    <t>york</t>
  </si>
  <si>
    <t>https://files.ofsted.gov.uk/v1/file/50037488</t>
  </si>
  <si>
    <t>09/11/18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</si>
  <si>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</si>
  <si>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t>
  </si>
  <si>
    <t>80454</t>
  </si>
  <si>
    <t>908</t>
  </si>
  <si>
    <t>E06000052</t>
  </si>
  <si>
    <t>878, 838, 845, 884, 921, 925, 926, 893, 933, 935</t>
  </si>
  <si>
    <t>cornwall</t>
  </si>
  <si>
    <t>https://files.ofsted.gov.uk/v1/file/50040004</t>
  </si>
  <si>
    <t>23/11/18</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</si>
  <si>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</si>
  <si>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t>
  </si>
  <si>
    <t>80456</t>
  </si>
  <si>
    <t>331</t>
  </si>
  <si>
    <t>WM</t>
  </si>
  <si>
    <t>E08000026</t>
  </si>
  <si>
    <t>350, 831, 383, 887, 874, 851, 373, 852, 357, 335</t>
  </si>
  <si>
    <t>coventry</t>
  </si>
  <si>
    <t>https://files.ofsted.gov.uk/v1/file/50247377</t>
  </si>
  <si>
    <t>17/05/24</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</si>
  <si>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</si>
  <si>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t>
  </si>
  <si>
    <t>80459</t>
  </si>
  <si>
    <t>831</t>
  </si>
  <si>
    <t>EM</t>
  </si>
  <si>
    <t>E06000015</t>
  </si>
  <si>
    <t>350, 331, 332, 382, 383, 887, 874, 373, 894, 335</t>
  </si>
  <si>
    <t>derby</t>
  </si>
  <si>
    <t>https://files.ofsted.gov.uk/v1/file/50074944</t>
  </si>
  <si>
    <t>08/05/19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</si>
  <si>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</si>
  <si>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t>
  </si>
  <si>
    <t>80465</t>
  </si>
  <si>
    <t>840</t>
  </si>
  <si>
    <t>NE</t>
  </si>
  <si>
    <t>E06000047</t>
  </si>
  <si>
    <t>370, 841, 390, 392, 807, 342, 808, 394, 384, 359</t>
  </si>
  <si>
    <t>durham</t>
  </si>
  <si>
    <t>https://files.ofsted.gov.uk/v1/file/50015171</t>
  </si>
  <si>
    <t>24/08/18</t>
  </si>
  <si>
    <t>This is a multi-agency area for priority action. Strategy meetings are not always being held where the threshold is met due to the lack of effective risk-assessment by all agencies and the lack of understanding of thresholds.</t>
  </si>
  <si>
    <t>When professionals make decisions on thresholds, childrens history and cumulative risk are not fully considered. A number of children have a history of a significant number of re-referrals and numerous assessments because of a repeated pattern of abuse.</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</si>
  <si>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t>
  </si>
  <si>
    <t>80467</t>
  </si>
  <si>
    <t>845</t>
  </si>
  <si>
    <t>E10000011</t>
  </si>
  <si>
    <t>839, 878, 838, 881, 886, 926, 802, 933, 935, 885</t>
  </si>
  <si>
    <t>east sussex</t>
  </si>
  <si>
    <t>https://files.ofsted.gov.uk/v1/file/50150001</t>
  </si>
  <si>
    <t>14/04/20</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</si>
  <si>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</si>
  <si>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t>
  </si>
  <si>
    <t>80470</t>
  </si>
  <si>
    <t>916</t>
  </si>
  <si>
    <t>E10000013</t>
  </si>
  <si>
    <t>800, 873, 878, 838, 850, 893, 803, 938, 865, 885</t>
  </si>
  <si>
    <t>gloucestershire</t>
  </si>
  <si>
    <t>https://files.ofsted.gov.uk/v1/file/50225172</t>
  </si>
  <si>
    <t>03/08/23</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</si>
  <si>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</si>
  <si>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t>
  </si>
  <si>
    <t>80471</t>
  </si>
  <si>
    <t>876</t>
  </si>
  <si>
    <t>E06000006</t>
  </si>
  <si>
    <t>370, 841, 840, 805, 340, 806, 812, 807, 393, 394</t>
  </si>
  <si>
    <t>halton</t>
  </si>
  <si>
    <t>https://files.ofsted.gov.uk/v1/file/50103039</t>
  </si>
  <si>
    <t>23/08/19</t>
  </si>
  <si>
    <t>Assessment of risk and threshold for intervention are not consistently applied. Children receive a prompt service when needs are identified, although, for some children, this has been through the provision of early help services.</t>
  </si>
  <si>
    <t>Early help is a strength in Halton. When children do not require a statutory service, they are signposted to and provided with an effective response from a range of early help services.</t>
  </si>
  <si>
    <t>80472</t>
  </si>
  <si>
    <t>850</t>
  </si>
  <si>
    <t>E10000014</t>
  </si>
  <si>
    <t>873, 823, 916, 919, 855, 802, 803, 937, 938, 885</t>
  </si>
  <si>
    <t>hampshire</t>
  </si>
  <si>
    <t>https://files.ofsted.gov.uk/v1/file/50000224</t>
  </si>
  <si>
    <t>09/12/16</t>
  </si>
  <si>
    <t>01/02/17</t>
  </si>
  <si>
    <t>are minor. Inspectorates found some variability in frontline practice and in a small number of cases considered that improvements were required.</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</si>
  <si>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t>
  </si>
  <si>
    <t>80478</t>
  </si>
  <si>
    <t>382</t>
  </si>
  <si>
    <t>E08000034</t>
  </si>
  <si>
    <t>350, 351, 381, 831, 332, 888, 383, 354, 808, 894</t>
  </si>
  <si>
    <t>kirklees</t>
  </si>
  <si>
    <t>https://files.ofsted.gov.uk/v1/file/50190981</t>
  </si>
  <si>
    <t>18/08/22</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</si>
  <si>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t>
  </si>
  <si>
    <t>The recording of the work and decision-making of the Kirklees Safeguarding Children Partnership (KSCP). The training offer from the KSCP to ensure that it provides relevant, localised multi-agency training focusing on child criminal exploitation.</t>
  </si>
  <si>
    <t>80480</t>
  </si>
  <si>
    <t>888</t>
  </si>
  <si>
    <t>E10000017</t>
  </si>
  <si>
    <t>351, 381, 896, 830, 886, 891, 343, 860, 808, 359</t>
  </si>
  <si>
    <t>lancashire</t>
  </si>
  <si>
    <t>https://files.ofsted.gov.uk/v1/file/50246983</t>
  </si>
  <si>
    <t>16/05/24</t>
  </si>
  <si>
    <t>For one child, professionals from across all agencies did not fully recognise their level of risk or the extent to which adults were criminally exploiting them. The child was involved in offending and professionals were too ready to see this as an active choice.</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</si>
  <si>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</si>
  <si>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t>
  </si>
  <si>
    <t>80481</t>
  </si>
  <si>
    <t>383</t>
  </si>
  <si>
    <t>E08000035</t>
  </si>
  <si>
    <t>350, 351, 381, 841, 831, 382, 392, 373, 808, 344</t>
  </si>
  <si>
    <t>leeds</t>
  </si>
  <si>
    <t>https://files.ofsted.gov.uk/v1/file/50246977</t>
  </si>
  <si>
    <t>Some children have had a less cohesive response across agency partners. For a child whose need was identified and referred promptly by the school, there was a significant delay in the completion of the social work assessment and many months before a risk matrix assessment was completed and a Safe referral made.</t>
  </si>
  <si>
    <t>Most children in Leeds who are affected by serious youth violence and/or criminal exploitation benefit from an effective and well-coordinated multi-agency response. Strategic partnerships in Leeds are well embedded and mature.</t>
  </si>
  <si>
    <t>Consistent and timely sharing of police protection notifications (PPNs) when police officers identify risks to children. The quality of PPNs should include detailed information, including a childs ethnicity and culture, to assist with multi- agency decision-making.</t>
  </si>
  <si>
    <t>80484</t>
  </si>
  <si>
    <t>925</t>
  </si>
  <si>
    <t>E10000019</t>
  </si>
  <si>
    <t>908, 909, 830, 926, 813, 940, 891, 860, 935, 885</t>
  </si>
  <si>
    <t>lincolnshire</t>
  </si>
  <si>
    <t>https://files.ofsted.gov.uk/v1/file/50000226</t>
  </si>
  <si>
    <t>02/12/16</t>
  </si>
  <si>
    <t>05/12/16</t>
  </si>
  <si>
    <t>have been identified to support more effective and timely information sharing. Agencies do not always share the full range of information known to them so that a full consideration of risks to children living with domestic abuse can be undertaken at the earliest opportunity.</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</si>
  <si>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t>
  </si>
  <si>
    <t>80485</t>
  </si>
  <si>
    <t>341</t>
  </si>
  <si>
    <t>E08000012</t>
  </si>
  <si>
    <t>841, 390, 876, 805, 340, 806, 391, 355, 393, 394</t>
  </si>
  <si>
    <t>liverpool</t>
  </si>
  <si>
    <t>https://files.ofsted.gov.uk/v1/file/50000222</t>
  </si>
  <si>
    <t>02/08/16</t>
  </si>
  <si>
    <t>03/08/16</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</si>
  <si>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t>
  </si>
  <si>
    <t>Leadership and management There are delays in the MASH process as a result of the high volume of referrals. There is no triage process in place, except for domestic abuse referrals.</t>
  </si>
  <si>
    <t>There is a strategic commitment and clear ambition to improving services for children across the partnership. This is evidenced well in overarching joint strategic priorities and plans.</t>
  </si>
  <si>
    <t>80488</t>
  </si>
  <si>
    <t>303</t>
  </si>
  <si>
    <t>GL</t>
  </si>
  <si>
    <t>E09000004</t>
  </si>
  <si>
    <t>822, 881, 311, 886, 887, 826, 941, 882, 866, 883</t>
  </si>
  <si>
    <t>bexley</t>
  </si>
  <si>
    <t>https://files.ofsted.gov.uk/v1/file/50148145</t>
  </si>
  <si>
    <t>06/03/20</t>
  </si>
  <si>
    <t>and is responsive to external challenge. Partners demonstrate effective scrutiny and oversight of frontline practice across all agencies.</t>
  </si>
  <si>
    <t>Senior leadership across the partnership is stable and effective. Priorities are shared and partners attendance and commitment to key strategic boards provide a robust multi-agency view of childrens mental health and of how this can be better met.</t>
  </si>
  <si>
    <t>80492</t>
  </si>
  <si>
    <t>306</t>
  </si>
  <si>
    <t>E09000008</t>
  </si>
  <si>
    <t>330, 304, 307, 308, 203, 309, 208, 209, 315, 320</t>
  </si>
  <si>
    <t>croydon</t>
  </si>
  <si>
    <t>https://files.ofsted.gov.uk/v1/file/50000217</t>
  </si>
  <si>
    <t>29/06/16</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</si>
  <si>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</si>
  <si>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t>
  </si>
  <si>
    <t>80495</t>
  </si>
  <si>
    <t>203</t>
  </si>
  <si>
    <t>E09000011</t>
  </si>
  <si>
    <t>301, 307, 308, 205, 309, 352, 315, 870, 210, 320</t>
  </si>
  <si>
    <t>greenwich</t>
  </si>
  <si>
    <t>https://files.ofsted.gov.uk/v1/file/50004431</t>
  </si>
  <si>
    <t>09/05/18</t>
  </si>
  <si>
    <t>. These audits provide more detailed information about the quality of practice than file audits alone.</t>
  </si>
  <si>
    <t>Inspectors identified many features of effective leadership in Greenwich. When children are at risk of exploitation or are missing from home and school, there are effective multi-agency arrangements to identify and support them.</t>
  </si>
  <si>
    <t>80498</t>
  </si>
  <si>
    <t>309</t>
  </si>
  <si>
    <t>E09000014</t>
  </si>
  <si>
    <t>306, 308, 203, 204, 205, 206, 208, 209, 210, 320</t>
  </si>
  <si>
    <t>haringey</t>
  </si>
  <si>
    <t>https://files.ofsted.gov.uk/v1/file/50024897</t>
  </si>
  <si>
    <t>30/01/18</t>
  </si>
  <si>
    <t>Practice at the front door is not sufficiently robust. Pathways are not clear.</t>
  </si>
  <si>
    <t>There is multi-agency representation in the MASH to ensure that information is shared effectively. The appointment of a full-time health representative in the MASH, with support from safeguarding advisers at times of absence, is a positive development.</t>
  </si>
  <si>
    <t>80499</t>
  </si>
  <si>
    <t>310</t>
  </si>
  <si>
    <t>E09000015</t>
  </si>
  <si>
    <t>302, 304, 307, 312, 313, 314, 315, 317, 871, 319</t>
  </si>
  <si>
    <t>harrow</t>
  </si>
  <si>
    <t>https://files.ofsted.gov.uk/v1/file/50217932</t>
  </si>
  <si>
    <t>24/05/23</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</si>
  <si>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t>
  </si>
  <si>
    <t>The strategic oversight and scrutiny from the HSSP of the MASH and the provision of early support. The location of the MASH to ensure that agencies are co-located safely and are supported to assess risk and make timely joint decisions.</t>
  </si>
  <si>
    <t>80503</t>
  </si>
  <si>
    <t>313</t>
  </si>
  <si>
    <t>E09000018</t>
  </si>
  <si>
    <t>302, 307, 310, 312, 856, 315, 870, 317, 871, 319</t>
  </si>
  <si>
    <t>hounslow</t>
  </si>
  <si>
    <t>https://files.ofsted.gov.uk/v1/file/50000225</t>
  </si>
  <si>
    <t>13/06/17</t>
  </si>
  <si>
    <t>across the partnership and for individual agencies. Most of these areas for development had already been identified by the partnership, and work is taking place to make improvements.</t>
  </si>
  <si>
    <t>The Hounslow One Stop Shop is an excellent service. Parents who are subject to domestic abuse are able to attend this resource, which is open one morning a week, and they can access a wide range of support, advice and signposting to services.</t>
  </si>
  <si>
    <t>80505</t>
  </si>
  <si>
    <t>206</t>
  </si>
  <si>
    <t>E09000019</t>
  </si>
  <si>
    <t>202, 203, 204, 205, 309, 208, 352, 210, 212, 213</t>
  </si>
  <si>
    <t>islington</t>
  </si>
  <si>
    <t>https://files.ofsted.gov.uk/v1/file/50052395</t>
  </si>
  <si>
    <t>29/01/19</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</si>
  <si>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t>
  </si>
  <si>
    <t>There is a clear strategic intent, vision and expectation among senior leaders to improve outcomes for all children. Partnership arrangements are purposeful in their drive for innovative practice derived from trauma-informed and relationship- based leadership.</t>
  </si>
  <si>
    <t>80508</t>
  </si>
  <si>
    <t>209</t>
  </si>
  <si>
    <t>E09000023</t>
  </si>
  <si>
    <t>304, 306, 308, 203, 204, 205, 309, 208, 210, 320</t>
  </si>
  <si>
    <t>lewisham</t>
  </si>
  <si>
    <t>https://files.ofsted.gov.uk/v1/file/50206436</t>
  </si>
  <si>
    <t>31/01/23</t>
  </si>
  <si>
    <t>. However, auditors are not consistently detailing how improvements can be achieved, and actions are not always tracked and the impact evaluated to inform future priorities.</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</si>
  <si>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t>
  </si>
  <si>
    <t>The length of time children spend in police stations out of hours. Staffing capacity in the emergency duty team, the police missing persons unit and the referral and assessment teams.</t>
  </si>
  <si>
    <t>80510</t>
  </si>
  <si>
    <t>315</t>
  </si>
  <si>
    <t>E09000024</t>
  </si>
  <si>
    <t>302, 307, 308, 312, 313, 314, 870, 317, 319, 212</t>
  </si>
  <si>
    <t>merton</t>
  </si>
  <si>
    <t>https://files.ofsted.gov.uk/v1/file/50239374</t>
  </si>
  <si>
    <t>12/02/24</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</si>
  <si>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</si>
  <si>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t>
  </si>
  <si>
    <t>80515</t>
  </si>
  <si>
    <t>319</t>
  </si>
  <si>
    <t>E09000029</t>
  </si>
  <si>
    <t>302, 822, 303, 867, 305, 919, 314, 826, 870, 866</t>
  </si>
  <si>
    <t>sutton</t>
  </si>
  <si>
    <t>https://files.ofsted.gov.uk/v1/file/50227080</t>
  </si>
  <si>
    <t>01/09/23</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</si>
  <si>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t>
  </si>
  <si>
    <t>The effectiveness of management oversight and supervision across health and police services. Management and staff capacity in the police, early help teams and health services.</t>
  </si>
  <si>
    <t>80521</t>
  </si>
  <si>
    <t>352</t>
  </si>
  <si>
    <t>E08000003</t>
  </si>
  <si>
    <t>330, 801, 341, 391, 892, 851, 355, 373, 852, 336</t>
  </si>
  <si>
    <t>manchester</t>
  </si>
  <si>
    <t>https://files.ofsted.gov.uk/v1/file/50234228</t>
  </si>
  <si>
    <t>30/11/23</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</si>
  <si>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</si>
  <si>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t>
  </si>
  <si>
    <t>80522</t>
  </si>
  <si>
    <t>887</t>
  </si>
  <si>
    <t>nan</t>
  </si>
  <si>
    <t>E06000035</t>
  </si>
  <si>
    <t>332, 311, 886, 940, 941, 372, 882, 866, 894, 883</t>
  </si>
  <si>
    <t>medway</t>
  </si>
  <si>
    <t>https://files.ofsted.gov.uk/v1/file/50009659</t>
  </si>
  <si>
    <t>03/08/18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</si>
  <si>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</si>
  <si>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t>
  </si>
  <si>
    <t>80524</t>
  </si>
  <si>
    <t>826</t>
  </si>
  <si>
    <t>E06000042</t>
  </si>
  <si>
    <t>822, 303, 831, 919, 886, 383, 941, 870, 866, 883</t>
  </si>
  <si>
    <t>milton keynes</t>
  </si>
  <si>
    <t>https://files.ofsted.gov.uk/v1/file/50134651</t>
  </si>
  <si>
    <t>18/12/19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</si>
  <si>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</si>
  <si>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t>
  </si>
  <si>
    <t>80532</t>
  </si>
  <si>
    <t>929</t>
  </si>
  <si>
    <t>E06000057</t>
  </si>
  <si>
    <t>381, 896, 830, 811, 888, 392, 891, 860, 808, 877</t>
  </si>
  <si>
    <t>northumberland</t>
  </si>
  <si>
    <t>https://files.ofsted.gov.uk/v1/file/50097926</t>
  </si>
  <si>
    <t>02/08/19</t>
  </si>
  <si>
    <t>The need for an intelligence profile of the criminal exploitation of children has recently been identified by leaders in the partnership and commissioned by the police. The child sexual exploitation profile needs to be updated.</t>
  </si>
  <si>
    <t>The MASH has effective systems in place which ensure that new concerns about children are responded to in a timely manner. In the main, thresholds are understood, and the risk of significant harm is identified.</t>
  </si>
  <si>
    <t>80536</t>
  </si>
  <si>
    <t>931</t>
  </si>
  <si>
    <t>E10000025</t>
  </si>
  <si>
    <t>800, 867, 825, 873, 916, 850, 919, 869, 938, 865</t>
  </si>
  <si>
    <t>oxfordshire</t>
  </si>
  <si>
    <t>https://files.ofsted.gov.uk/v1/file/50000219</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</si>
  <si>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t>
  </si>
  <si>
    <t>Significant financial resources and time have been expended by the local authority, police and health agencies, following a high profile investigation into child sexual exploitation in the county. This investigation commenced in 2011.</t>
  </si>
  <si>
    <t>80537</t>
  </si>
  <si>
    <t>874</t>
  </si>
  <si>
    <t>E06000031</t>
  </si>
  <si>
    <t>350, 831, 887, 879, 851, 372, 373, 852, 894, 335</t>
  </si>
  <si>
    <t>peterborough</t>
  </si>
  <si>
    <t>https://files.ofsted.gov.uk/v1/file/50000229</t>
  </si>
  <si>
    <t>10/08/17</t>
  </si>
  <si>
    <t>11/08/17</t>
  </si>
  <si>
    <t>. However, the partnership has not developed good-quality action plans to implement change and monitor improvement.</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</si>
  <si>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t>
  </si>
  <si>
    <t>80538</t>
  </si>
  <si>
    <t>879</t>
  </si>
  <si>
    <t>E06000026</t>
  </si>
  <si>
    <t>839, 921, 887, 874, 851, 372, 882, 357, 894, 880</t>
  </si>
  <si>
    <t>plymouth</t>
  </si>
  <si>
    <t>https://files.ofsted.gov.uk/v1/file/50140853</t>
  </si>
  <si>
    <t>08/01/20</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</si>
  <si>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t>
  </si>
  <si>
    <t>Senior leadership across the partnership is stable. Attendance and commitment to key strategic boards provide a robust multi-agency overview of childrens mental health needs.</t>
  </si>
  <si>
    <t>80539</t>
  </si>
  <si>
    <t>851</t>
  </si>
  <si>
    <t>E06000044</t>
  </si>
  <si>
    <t>801, 331, 831, 874, 879, 355, 373, 852, 882, 894</t>
  </si>
  <si>
    <t>portsmouth</t>
  </si>
  <si>
    <t>https://files.ofsted.gov.uk/v1/file/50144233</t>
  </si>
  <si>
    <t>31/01/20</t>
  </si>
  <si>
    <t>. The named GP is working with primary care partners to strengthen safeguarding practice.</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</si>
  <si>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t>
  </si>
  <si>
    <t>80542</t>
  </si>
  <si>
    <t>354</t>
  </si>
  <si>
    <t>E08000005</t>
  </si>
  <si>
    <t>350, 831, 371, 382, 806, 353, 372, 861, 357, 335</t>
  </si>
  <si>
    <t>rochdale</t>
  </si>
  <si>
    <t>https://files.ofsted.gov.uk/v1/file/50252244</t>
  </si>
  <si>
    <t>12/07/24</t>
  </si>
  <si>
    <t>. Through analysis of audits under section 11 of the Children Act 2004, the RBSCP has assured itself that safeguarding is a priority for all partner agencies.</t>
  </si>
  <si>
    <t>Rochdale Borough Safeguarding Childrens Partnership (RBSCP) is well established. Shared priorities are communicated clearly in strategic plans and in annual reports.</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</si>
  <si>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t>
  </si>
  <si>
    <t>80546</t>
  </si>
  <si>
    <t>868</t>
  </si>
  <si>
    <t>E06000040</t>
  </si>
  <si>
    <t>867, 825, 873, 850, 919, 931, 936, 358, 869, 872</t>
  </si>
  <si>
    <t>windsor &amp; maidenhead</t>
  </si>
  <si>
    <t>https://files.ofsted.gov.uk/v1/file/50187407</t>
  </si>
  <si>
    <t>04/07/22</t>
  </si>
  <si>
    <t>and is responsive to challenge. Partners demonstrate mostly effective scrutiny and oversight of frontline practice across all agencies.</t>
  </si>
  <si>
    <t>The safeguarding partnership in Windsor and Maidenhead is effective. This strong partnership works well to help and protect children.</t>
  </si>
  <si>
    <t>Monitoring and oversight of safeguarding practice in adult services. Consistency and quality of partner contacts and referrals to the single point of access.</t>
  </si>
  <si>
    <t>80548</t>
  </si>
  <si>
    <t>355</t>
  </si>
  <si>
    <t>E08000006</t>
  </si>
  <si>
    <t>390, 876, 805, 341, 806, 391, 373, 393, 394, 357</t>
  </si>
  <si>
    <t>salford</t>
  </si>
  <si>
    <t>https://files.ofsted.gov.uk/v1/file/50000227</t>
  </si>
  <si>
    <t>28/10/16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</si>
  <si>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</si>
  <si>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t>
  </si>
  <si>
    <t>80550</t>
  </si>
  <si>
    <t>343</t>
  </si>
  <si>
    <t>E08000014</t>
  </si>
  <si>
    <t>351, 381, 841, 830, 888, 392, 891, 808, 359, 344</t>
  </si>
  <si>
    <t>sefton</t>
  </si>
  <si>
    <t>https://files.ofsted.gov.uk/v1/file/50134652</t>
  </si>
  <si>
    <t>have been identified during this inspection. Senior leaders across the partnership have a clear willingness to support and help children who have been identified as having a range of emotional well-being and mental health needs.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</si>
  <si>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</si>
  <si>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t>
  </si>
  <si>
    <t>80552</t>
  </si>
  <si>
    <t>893</t>
  </si>
  <si>
    <t>E06000051</t>
  </si>
  <si>
    <t>908, 909, 878, 838, 916, 884, 933, 935, 865, 885</t>
  </si>
  <si>
    <t>shropshire</t>
  </si>
  <si>
    <t>https://files.ofsted.gov.uk/v1/file/50050253</t>
  </si>
  <si>
    <t>15/01/19</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</si>
  <si>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</si>
  <si>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t>
  </si>
  <si>
    <t>80554</t>
  </si>
  <si>
    <t>334</t>
  </si>
  <si>
    <t>E08000029</t>
  </si>
  <si>
    <t>351, 823, 895, 896, 811, 881, 356, 358, 877, 937</t>
  </si>
  <si>
    <t>solihull</t>
  </si>
  <si>
    <t>https://files.ofsted.gov.uk/v1/file/50177948</t>
  </si>
  <si>
    <t>21/02/22</t>
  </si>
  <si>
    <t>Children in need of help and protection in Solihull wait too long for their initial need and risk to be assessed. This means that for a significant number of children, they remain in situations of unassessed and unknown risk.</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</si>
  <si>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t>
  </si>
  <si>
    <t>80555</t>
  </si>
  <si>
    <t>933</t>
  </si>
  <si>
    <t>E10000027</t>
  </si>
  <si>
    <t>908, 878, 838, 845, 916, 884, 926, 893, 935, 865</t>
  </si>
  <si>
    <t>somerset</t>
  </si>
  <si>
    <t>https://files.ofsted.gov.uk/v1/file/50252825</t>
  </si>
  <si>
    <t>18/07/24</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</si>
  <si>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t>
  </si>
  <si>
    <t>highlighted by auditing are consistent with the findings of this inspection. Unfortunately, this learning is not collated, shared and used effectively to support strategic and structural change that improves the effectiveness with which agencies are tackling the risk to children from serious youth violence.</t>
  </si>
  <si>
    <t>Ineffective partnership working between agencies has led to a failure to identify, understand and respond to the extent of serious youth violence and the criminal exploitation of children in Somerset. As a result, children are being left at risk of significant harm.</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</si>
  <si>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t>
  </si>
  <si>
    <t>80557</t>
  </si>
  <si>
    <t>393</t>
  </si>
  <si>
    <t>E08000023</t>
  </si>
  <si>
    <t>840, 390, 876, 805, 341, 807, 355, 342, 394, 357</t>
  </si>
  <si>
    <t>south tyneside</t>
  </si>
  <si>
    <t>https://files.ofsted.gov.uk/v1/file/50000221</t>
  </si>
  <si>
    <t>05/04/16</t>
  </si>
  <si>
    <t>which the partnership was unaware of, such as the lack of robust management oversight of the quality of safeguarding practice in South Tyneside Foundation Trust. 1 This joint inspection was conducted under section 20 of the Children Act 2004.</t>
  </si>
  <si>
    <t>There is a clear commitment from leaders across the partnership and from the council to improve outcomes for vulnerable children. The local partnership has a clear determination and ambition to prevent child sexual exploitation.</t>
  </si>
  <si>
    <t>80559</t>
  </si>
  <si>
    <t>882</t>
  </si>
  <si>
    <t>E06000033</t>
  </si>
  <si>
    <t>839, 845, 881, 921, 886, 887, 879, 935, 866, 894</t>
  </si>
  <si>
    <t>southend-on-sea</t>
  </si>
  <si>
    <t>https://files.ofsted.gov.uk/v1/file/50004430</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</si>
  <si>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</si>
  <si>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t>
  </si>
  <si>
    <t>80563</t>
  </si>
  <si>
    <t>808</t>
  </si>
  <si>
    <t>E06000004</t>
  </si>
  <si>
    <t>351, 381, 841, 840, 888, 392, 343, 342, 359, 344</t>
  </si>
  <si>
    <t>stockton-on-tees</t>
  </si>
  <si>
    <t>https://files.ofsted.gov.uk/v1/file/50000232</t>
  </si>
  <si>
    <t>15/01/18</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</si>
  <si>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</si>
  <si>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t>
  </si>
  <si>
    <t>80566</t>
  </si>
  <si>
    <t>394</t>
  </si>
  <si>
    <t>E08000024</t>
  </si>
  <si>
    <t>370, 841, 840, 390, 876, 807, 393, 342, 357, 384</t>
  </si>
  <si>
    <t>sunderland</t>
  </si>
  <si>
    <t>https://files.ofsted.gov.uk/v1/file/50211127</t>
  </si>
  <si>
    <t>16/03/23</t>
  </si>
  <si>
    <t>Sunderland Safeguarding Children Partnership (LSP) arrangements are well established and effective. Leaders have an accurate understanding of the needs of vulnerable children in their local area.</t>
  </si>
  <si>
    <t>Communication with and involvement of all partners in meetings and in decisions about next steps to help children. Increased staffing capacity to allow the consistent involvement of health practitioners across the spectrum of early help services.</t>
  </si>
  <si>
    <t>80567</t>
  </si>
  <si>
    <t>936</t>
  </si>
  <si>
    <t>E10000030</t>
  </si>
  <si>
    <t>867, 825, 873, 823, 850, 919, 931, 869, 868, 872</t>
  </si>
  <si>
    <t>surrey</t>
  </si>
  <si>
    <t>https://files.ofsted.gov.uk/v1/file/50215331</t>
  </si>
  <si>
    <t>02/05/23</t>
  </si>
  <si>
    <t>Children and families in Surrey have access to a broad and predominantly well- coordinated range of family support and early help services. For some children, this support is making a positive difference in their lives.</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</si>
  <si>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t>
  </si>
  <si>
    <t>80572</t>
  </si>
  <si>
    <t>880</t>
  </si>
  <si>
    <t>E06000027</t>
  </si>
  <si>
    <t>839, 921, 926, 812, 879, 807, 372, 882, 894, 359</t>
  </si>
  <si>
    <t>torbay</t>
  </si>
  <si>
    <t>https://files.ofsted.gov.uk/v1/file/50238582</t>
  </si>
  <si>
    <t>30/01/24</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</si>
  <si>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</si>
  <si>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t>
  </si>
  <si>
    <t>80574</t>
  </si>
  <si>
    <t>335</t>
  </si>
  <si>
    <t>E08000030</t>
  </si>
  <si>
    <t>350, 831, 332, 382, 874, 354, 333, 861, 357, 894</t>
  </si>
  <si>
    <t>walsall</t>
  </si>
  <si>
    <t>https://files.ofsted.gov.uk/v1/file/50203897</t>
  </si>
  <si>
    <t>06/01/23</t>
  </si>
  <si>
    <t>and strengths in practice. The Operations and Scrutiny Group proactively requested assurance from the MASH Management Group about the front door practice in the context of the findings of the Solihull Joint Targeted Area Inspection.</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</si>
  <si>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</si>
  <si>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t>
  </si>
  <si>
    <t>80580</t>
  </si>
  <si>
    <t>865</t>
  </si>
  <si>
    <t>E06000054</t>
  </si>
  <si>
    <t>800, 873, 878, 838, 916, 850, 802, 893, 938, 885</t>
  </si>
  <si>
    <t>wiltshire</t>
  </si>
  <si>
    <t>https://files.ofsted.gov.uk/v1/file/50000228</t>
  </si>
  <si>
    <t>16/12/16</t>
  </si>
  <si>
    <t>identified are minor and will enhance changes already made. The challenge moving forward is to embed the improvements already achieved to maintain the momentum and pace of change to ensure a consistently strong approach.</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</si>
  <si>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t>
  </si>
  <si>
    <t>80581</t>
  </si>
  <si>
    <t>344</t>
  </si>
  <si>
    <t>E08000015</t>
  </si>
  <si>
    <t>381, 841, 840, 888, 392, 807, 343, 342, 808, 359</t>
  </si>
  <si>
    <t>wirral</t>
  </si>
  <si>
    <t>https://files.ofsted.gov.uk/v1/file/50208286</t>
  </si>
  <si>
    <t>16/02/23</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</si>
  <si>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</si>
  <si>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t>
  </si>
  <si>
    <t>80582</t>
  </si>
  <si>
    <t>872</t>
  </si>
  <si>
    <t>E06000041</t>
  </si>
  <si>
    <t>867, 825, 895, 850, 919, 931, 857, 936, 869, 868</t>
  </si>
  <si>
    <t>wokingham</t>
  </si>
  <si>
    <t>https://files.ofsted.gov.uk/v1/file/50000230</t>
  </si>
  <si>
    <t>14/07/17</t>
  </si>
  <si>
    <t>have been identified during this inspection. A number relate to the early response to neglect, in particular early multi-agency risk-assessment and better engagement and communication between the police and childrens social care at the very early stages, when children at risk of neglect are first identified.</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</si>
  <si>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t>
  </si>
  <si>
    <t>urn</t>
  </si>
  <si>
    <t>la_code</t>
  </si>
  <si>
    <t>region_code</t>
  </si>
  <si>
    <t>ltla23cd</t>
  </si>
  <si>
    <t>stat_neighbours</t>
  </si>
  <si>
    <t>local_authority</t>
  </si>
  <si>
    <t>inspection_link</t>
  </si>
  <si>
    <t>inspection_start_date</t>
  </si>
  <si>
    <t>publication_date</t>
  </si>
  <si>
    <t>local_link_to_all_inspections</t>
  </si>
  <si>
    <t>summary_priority_action</t>
  </si>
  <si>
    <t>summary_improvement</t>
  </si>
  <si>
    <t>summary_key_strengths</t>
  </si>
  <si>
    <t>summary_headline_findings</t>
  </si>
  <si>
    <t>summary_needs_to_improve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</si>
</sst>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27080" TargetMode="External"/><Relationship Id="rId35" Type="http://schemas.openxmlformats.org/officeDocument/2006/relationships/hyperlink" Target="https://files.ofsted.gov.uk/v1/file/50234228" TargetMode="External"/><Relationship Id="rId36" Type="http://schemas.openxmlformats.org/officeDocument/2006/relationships/hyperlink" Target="https://files.ofsted.gov.uk/v1/file/50009659" TargetMode="External"/><Relationship Id="rId37" Type="http://schemas.openxmlformats.org/officeDocument/2006/relationships/hyperlink" Target="https://files.ofsted.gov.uk/v1/file/50134651" TargetMode="External"/><Relationship Id="rId38" Type="http://schemas.openxmlformats.org/officeDocument/2006/relationships/hyperlink" Target="https://files.ofsted.gov.uk/v1/file/50097926" TargetMode="External"/><Relationship Id="rId39" Type="http://schemas.openxmlformats.org/officeDocument/2006/relationships/hyperlink" Target="https://files.ofsted.gov.uk/v1/file/50000219" TargetMode="External"/><Relationship Id="rId40" Type="http://schemas.openxmlformats.org/officeDocument/2006/relationships/hyperlink" Target="https://files.ofsted.gov.uk/v1/file/50000229" TargetMode="External"/><Relationship Id="rId41" Type="http://schemas.openxmlformats.org/officeDocument/2006/relationships/hyperlink" Target="https://files.ofsted.gov.uk/v1/file/50140853" TargetMode="External"/><Relationship Id="rId42" Type="http://schemas.openxmlformats.org/officeDocument/2006/relationships/hyperlink" Target="https://files.ofsted.gov.uk/v1/file/50144233" TargetMode="External"/><Relationship Id="rId43" Type="http://schemas.openxmlformats.org/officeDocument/2006/relationships/hyperlink" Target="https://files.ofsted.gov.uk/v1/file/50252244" TargetMode="External"/><Relationship Id="rId44" Type="http://schemas.openxmlformats.org/officeDocument/2006/relationships/hyperlink" Target="https://files.ofsted.gov.uk/v1/file/50187407" TargetMode="External"/><Relationship Id="rId45" Type="http://schemas.openxmlformats.org/officeDocument/2006/relationships/hyperlink" Target="https://files.ofsted.gov.uk/v1/file/50000227" TargetMode="External"/><Relationship Id="rId46" Type="http://schemas.openxmlformats.org/officeDocument/2006/relationships/hyperlink" Target="https://files.ofsted.gov.uk/v1/file/50134652" TargetMode="External"/><Relationship Id="rId47" Type="http://schemas.openxmlformats.org/officeDocument/2006/relationships/hyperlink" Target="https://files.ofsted.gov.uk/v1/file/50050253" TargetMode="External"/><Relationship Id="rId48" Type="http://schemas.openxmlformats.org/officeDocument/2006/relationships/hyperlink" Target="https://files.ofsted.gov.uk/v1/file/50177948" TargetMode="External"/><Relationship Id="rId49" Type="http://schemas.openxmlformats.org/officeDocument/2006/relationships/hyperlink" Target="https://files.ofsted.gov.uk/v1/file/50252825" TargetMode="External"/><Relationship Id="rId50" Type="http://schemas.openxmlformats.org/officeDocument/2006/relationships/hyperlink" Target="https://files.ofsted.gov.uk/v1/file/50000221" TargetMode="External"/><Relationship Id="rId51" Type="http://schemas.openxmlformats.org/officeDocument/2006/relationships/hyperlink" Target="https://files.ofsted.gov.uk/v1/file/50004430" TargetMode="External"/><Relationship Id="rId52" Type="http://schemas.openxmlformats.org/officeDocument/2006/relationships/hyperlink" Target="https://files.ofsted.gov.uk/v1/file/50000232" TargetMode="External"/><Relationship Id="rId53" Type="http://schemas.openxmlformats.org/officeDocument/2006/relationships/hyperlink" Target="https://files.ofsted.gov.uk/v1/file/50211127" TargetMode="External"/><Relationship Id="rId54" Type="http://schemas.openxmlformats.org/officeDocument/2006/relationships/hyperlink" Target="https://files.ofsted.gov.uk/v1/file/50215331" TargetMode="External"/><Relationship Id="rId55" Type="http://schemas.openxmlformats.org/officeDocument/2006/relationships/hyperlink" Target="https://files.ofsted.gov.uk/v1/file/50238582" TargetMode="External"/><Relationship Id="rId56" Type="http://schemas.openxmlformats.org/officeDocument/2006/relationships/hyperlink" Target="https://files.ofsted.gov.uk/v1/file/50203897" TargetMode="External"/><Relationship Id="rId57" Type="http://schemas.openxmlformats.org/officeDocument/2006/relationships/hyperlink" Target="https://files.ofsted.gov.uk/v1/file/50000228" TargetMode="External"/><Relationship Id="rId58" Type="http://schemas.openxmlformats.org/officeDocument/2006/relationships/hyperlink" Target="https://files.ofsted.gov.uk/v1/file/50208286" TargetMode="External"/><Relationship Id="rId59"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O60"/>
  <sheetViews>
    <sheetView tabSelected="1" workbookViewId="0"/>
  </sheetViews>
  <sheetFormatPr defaultRowHeight="15"/>
  <sheetData>
    <row r="1" spans="1:15">
      <c r="A1" s="1" t="s">
        <v>554</v>
      </c>
      <c r="B1" s="1" t="s">
        <v>555</v>
      </c>
      <c r="C1" s="1" t="s">
        <v>556</v>
      </c>
      <c r="D1" s="1" t="s">
        <v>557</v>
      </c>
      <c r="E1" s="1" t="s">
        <v>558</v>
      </c>
      <c r="F1" s="1" t="s">
        <v>559</v>
      </c>
      <c r="G1" s="1" t="s">
        <v>560</v>
      </c>
      <c r="H1" s="1" t="s">
        <v>561</v>
      </c>
      <c r="I1" s="1" t="s">
        <v>562</v>
      </c>
      <c r="J1" s="1" t="s">
        <v>563</v>
      </c>
      <c r="K1" s="1" t="s">
        <v>564</v>
      </c>
      <c r="L1" s="1" t="s">
        <v>565</v>
      </c>
      <c r="M1" s="1" t="s">
        <v>566</v>
      </c>
      <c r="N1" s="1" t="s">
        <v>567</v>
      </c>
      <c r="O1" s="1" t="s">
        <v>568</v>
      </c>
    </row>
    <row r="2" spans="1:15">
      <c r="A2" t="s">
        <v>0</v>
      </c>
      <c r="B2" t="s">
        <v>1</v>
      </c>
      <c r="C2" t="s">
        <v>2</v>
      </c>
      <c r="D2" t="s">
        <v>3</v>
      </c>
      <c r="E2" t="s">
        <v>4</v>
      </c>
      <c r="F2" t="s">
        <v>5</v>
      </c>
      <c r="G2" s="2" t="s">
        <v>6</v>
      </c>
      <c r="H2" t="s">
        <v>7</v>
      </c>
      <c r="I2" t="s">
        <v>7</v>
      </c>
      <c r="J2" s="3">
        <f>HYPERLINK(".\.\export_data\inspection_reports\80426_barnsley", ".\export_data\inspection_reports\80426_barnsley")</f>
        <v>0</v>
      </c>
      <c r="K2" t="s">
        <v>8</v>
      </c>
      <c r="L2" t="s">
        <v>8</v>
      </c>
      <c r="M2" t="s">
        <v>8</v>
      </c>
      <c r="N2" t="s">
        <v>9</v>
      </c>
      <c r="O2" t="s">
        <v>10</v>
      </c>
    </row>
    <row r="3" spans="1:15">
      <c r="A3" t="s">
        <v>11</v>
      </c>
      <c r="B3" t="s">
        <v>12</v>
      </c>
      <c r="C3" t="s">
        <v>13</v>
      </c>
      <c r="D3" t="s">
        <v>14</v>
      </c>
      <c r="E3" t="s">
        <v>15</v>
      </c>
      <c r="F3" t="s">
        <v>16</v>
      </c>
      <c r="G3" s="2" t="s">
        <v>17</v>
      </c>
      <c r="H3" t="s">
        <v>18</v>
      </c>
      <c r="I3" t="s">
        <v>18</v>
      </c>
      <c r="J3" s="3">
        <f>HYPERLINK(".\.\export_data\inspection_reports\80428_bedford", ".\export_data\inspection_reports\80428_bedford")</f>
        <v>0</v>
      </c>
      <c r="K3" t="s">
        <v>8</v>
      </c>
      <c r="L3" t="s">
        <v>8</v>
      </c>
      <c r="M3" t="s">
        <v>8</v>
      </c>
      <c r="N3" t="s">
        <v>19</v>
      </c>
      <c r="O3" t="s">
        <v>20</v>
      </c>
    </row>
    <row r="4" spans="1:15">
      <c r="A4" t="s">
        <v>21</v>
      </c>
      <c r="B4" t="s">
        <v>22</v>
      </c>
      <c r="C4" t="s">
        <v>23</v>
      </c>
      <c r="D4" t="s">
        <v>24</v>
      </c>
      <c r="E4" t="s">
        <v>25</v>
      </c>
      <c r="F4" t="s">
        <v>26</v>
      </c>
      <c r="G4" s="2" t="s">
        <v>27</v>
      </c>
      <c r="H4" t="s">
        <v>28</v>
      </c>
      <c r="I4" t="s">
        <v>28</v>
      </c>
      <c r="J4" s="3">
        <f>HYPERLINK(".\.\export_data\inspection_reports\80430_blackburn with darwen", ".\export_data\inspection_reports\80430_blackburn with darwen")</f>
        <v>0</v>
      </c>
      <c r="K4" t="s">
        <v>8</v>
      </c>
      <c r="L4" t="s">
        <v>8</v>
      </c>
      <c r="M4" t="s">
        <v>8</v>
      </c>
      <c r="N4" t="s">
        <v>29</v>
      </c>
      <c r="O4" t="s">
        <v>30</v>
      </c>
    </row>
    <row r="5" spans="1:15">
      <c r="A5" t="s">
        <v>31</v>
      </c>
      <c r="B5" t="s">
        <v>32</v>
      </c>
      <c r="C5" t="s">
        <v>33</v>
      </c>
      <c r="D5" t="s">
        <v>34</v>
      </c>
      <c r="E5" t="s">
        <v>35</v>
      </c>
      <c r="F5" t="s">
        <v>36</v>
      </c>
      <c r="G5" s="2" t="s">
        <v>37</v>
      </c>
      <c r="H5" t="s">
        <v>38</v>
      </c>
      <c r="I5" t="s">
        <v>38</v>
      </c>
      <c r="J5" s="3">
        <f>HYPERLINK(".\.\export_data\inspection_reports\80436_bracknell forest", ".\export_data\inspection_reports\80436_bracknell forest")</f>
        <v>0</v>
      </c>
      <c r="K5" t="s">
        <v>39</v>
      </c>
      <c r="L5" t="s">
        <v>40</v>
      </c>
      <c r="M5" t="s">
        <v>41</v>
      </c>
      <c r="N5" t="s">
        <v>8</v>
      </c>
      <c r="O5" t="s">
        <v>8</v>
      </c>
    </row>
    <row r="6" spans="1:15">
      <c r="A6" t="s">
        <v>42</v>
      </c>
      <c r="B6" t="s">
        <v>43</v>
      </c>
      <c r="C6" t="s">
        <v>44</v>
      </c>
      <c r="D6" t="s">
        <v>45</v>
      </c>
      <c r="E6" t="s">
        <v>46</v>
      </c>
      <c r="F6" t="s">
        <v>47</v>
      </c>
      <c r="G6" s="2" t="s">
        <v>48</v>
      </c>
      <c r="H6" t="s">
        <v>49</v>
      </c>
      <c r="I6" t="s">
        <v>49</v>
      </c>
      <c r="J6" s="3">
        <f>HYPERLINK(".\.\export_data\inspection_reports\80441_bristol", ".\export_data\inspection_reports\80441_bristol")</f>
        <v>0</v>
      </c>
      <c r="K6" t="s">
        <v>8</v>
      </c>
      <c r="L6" t="s">
        <v>50</v>
      </c>
      <c r="M6" t="s">
        <v>51</v>
      </c>
      <c r="N6" t="s">
        <v>8</v>
      </c>
      <c r="O6" t="s">
        <v>8</v>
      </c>
    </row>
    <row r="7" spans="1:15">
      <c r="A7" t="s">
        <v>52</v>
      </c>
      <c r="B7" t="s">
        <v>53</v>
      </c>
      <c r="C7" t="s">
        <v>33</v>
      </c>
      <c r="D7" t="s">
        <v>54</v>
      </c>
      <c r="E7" t="s">
        <v>55</v>
      </c>
      <c r="F7" t="s">
        <v>56</v>
      </c>
      <c r="G7" s="2" t="s">
        <v>57</v>
      </c>
      <c r="H7" t="s">
        <v>58</v>
      </c>
      <c r="I7" t="s">
        <v>58</v>
      </c>
      <c r="J7" s="3">
        <f>HYPERLINK(".\.\export_data\inspection_reports\80442_buckinghamshire", ".\export_data\inspection_reports\80442_buckinghamshire")</f>
        <v>0</v>
      </c>
      <c r="K7" t="s">
        <v>8</v>
      </c>
      <c r="L7" t="s">
        <v>8</v>
      </c>
      <c r="M7" t="s">
        <v>8</v>
      </c>
      <c r="N7" t="s">
        <v>59</v>
      </c>
      <c r="O7" t="s">
        <v>60</v>
      </c>
    </row>
    <row r="8" spans="1:15">
      <c r="A8" t="s">
        <v>61</v>
      </c>
      <c r="B8" t="s">
        <v>62</v>
      </c>
      <c r="C8" t="s">
        <v>13</v>
      </c>
      <c r="D8" t="s">
        <v>63</v>
      </c>
      <c r="E8" t="s">
        <v>64</v>
      </c>
      <c r="F8" t="s">
        <v>65</v>
      </c>
      <c r="G8" s="2" t="s">
        <v>66</v>
      </c>
      <c r="H8" t="s">
        <v>67</v>
      </c>
      <c r="I8" t="s">
        <v>67</v>
      </c>
      <c r="J8" s="3">
        <f>HYPERLINK(".\.\export_data\inspection_reports\80446_central bedfordshire", ".\export_data\inspection_reports\80446_central bedfordshire")</f>
        <v>0</v>
      </c>
      <c r="K8" t="s">
        <v>8</v>
      </c>
      <c r="L8" t="s">
        <v>68</v>
      </c>
      <c r="M8" t="s">
        <v>69</v>
      </c>
      <c r="N8" t="s">
        <v>8</v>
      </c>
      <c r="O8" t="s">
        <v>8</v>
      </c>
    </row>
    <row r="9" spans="1:15">
      <c r="A9" t="s">
        <v>70</v>
      </c>
      <c r="B9" t="s">
        <v>71</v>
      </c>
      <c r="C9" t="s">
        <v>23</v>
      </c>
      <c r="D9" t="s">
        <v>72</v>
      </c>
      <c r="E9" t="s">
        <v>73</v>
      </c>
      <c r="F9" t="s">
        <v>74</v>
      </c>
      <c r="G9" s="2" t="s">
        <v>75</v>
      </c>
      <c r="H9" t="s">
        <v>76</v>
      </c>
      <c r="I9" t="s">
        <v>76</v>
      </c>
      <c r="J9" s="3">
        <f>HYPERLINK(".\.\export_data\inspection_reports\80447_cheshire east", ".\export_data\inspection_reports\80447_cheshire east")</f>
        <v>0</v>
      </c>
      <c r="K9" t="s">
        <v>8</v>
      </c>
      <c r="L9" t="s">
        <v>8</v>
      </c>
      <c r="M9" t="s">
        <v>8</v>
      </c>
      <c r="N9" t="s">
        <v>77</v>
      </c>
      <c r="O9" t="s">
        <v>78</v>
      </c>
    </row>
    <row r="10" spans="1:15">
      <c r="A10" t="s">
        <v>79</v>
      </c>
      <c r="B10" t="s">
        <v>80</v>
      </c>
      <c r="C10" t="s">
        <v>23</v>
      </c>
      <c r="D10" t="s">
        <v>81</v>
      </c>
      <c r="E10" t="s">
        <v>82</v>
      </c>
      <c r="F10" t="s">
        <v>83</v>
      </c>
      <c r="G10" s="2" t="s">
        <v>84</v>
      </c>
      <c r="H10" t="s">
        <v>85</v>
      </c>
      <c r="I10" t="s">
        <v>85</v>
      </c>
      <c r="J10" s="3">
        <f>HYPERLINK(".\.\export_data\inspection_reports\80448_cheshire west and chester", ".\export_data\inspection_reports\80448_cheshire west and chester")</f>
        <v>0</v>
      </c>
      <c r="K10" t="s">
        <v>8</v>
      </c>
      <c r="L10" t="s">
        <v>86</v>
      </c>
      <c r="M10" t="s">
        <v>87</v>
      </c>
      <c r="N10" t="s">
        <v>8</v>
      </c>
      <c r="O10" t="s">
        <v>8</v>
      </c>
    </row>
    <row r="11" spans="1:15">
      <c r="A11" t="s">
        <v>88</v>
      </c>
      <c r="B11" t="s">
        <v>89</v>
      </c>
      <c r="C11" t="s">
        <v>2</v>
      </c>
      <c r="D11" t="s">
        <v>90</v>
      </c>
      <c r="E11" t="s">
        <v>91</v>
      </c>
      <c r="F11" t="s">
        <v>92</v>
      </c>
      <c r="G11" s="2" t="s">
        <v>93</v>
      </c>
      <c r="H11" t="s">
        <v>94</v>
      </c>
      <c r="I11" t="s">
        <v>94</v>
      </c>
      <c r="J11" s="3">
        <f>HYPERLINK(".\.\export_data\inspection_reports\80449_bradford", ".\export_data\inspection_reports\80449_bradford")</f>
        <v>0</v>
      </c>
      <c r="K11" t="s">
        <v>8</v>
      </c>
      <c r="L11" t="s">
        <v>95</v>
      </c>
      <c r="M11" t="s">
        <v>96</v>
      </c>
      <c r="N11" t="s">
        <v>8</v>
      </c>
      <c r="O11" t="s">
        <v>8</v>
      </c>
    </row>
    <row r="12" spans="1:15">
      <c r="A12" t="s">
        <v>97</v>
      </c>
      <c r="B12" t="s">
        <v>98</v>
      </c>
      <c r="C12" t="s">
        <v>2</v>
      </c>
      <c r="D12" t="s">
        <v>99</v>
      </c>
      <c r="E12" t="s">
        <v>100</v>
      </c>
      <c r="F12" t="s">
        <v>101</v>
      </c>
      <c r="G12" s="2" t="s">
        <v>102</v>
      </c>
      <c r="H12" t="s">
        <v>103</v>
      </c>
      <c r="I12" t="s">
        <v>103</v>
      </c>
      <c r="J12" s="3">
        <f>HYPERLINK(".\.\export_data\inspection_reports\80453_york", ".\export_data\inspection_reports\80453_york")</f>
        <v>0</v>
      </c>
      <c r="K12" t="s">
        <v>8</v>
      </c>
      <c r="L12" t="s">
        <v>104</v>
      </c>
      <c r="M12" t="s">
        <v>105</v>
      </c>
      <c r="N12" t="s">
        <v>8</v>
      </c>
      <c r="O12" t="s">
        <v>8</v>
      </c>
    </row>
    <row r="13" spans="1:15">
      <c r="A13" t="s">
        <v>106</v>
      </c>
      <c r="B13" t="s">
        <v>107</v>
      </c>
      <c r="C13" t="s">
        <v>44</v>
      </c>
      <c r="D13" t="s">
        <v>108</v>
      </c>
      <c r="E13" t="s">
        <v>109</v>
      </c>
      <c r="F13" t="s">
        <v>110</v>
      </c>
      <c r="G13" s="2" t="s">
        <v>111</v>
      </c>
      <c r="H13" t="s">
        <v>112</v>
      </c>
      <c r="I13" t="s">
        <v>112</v>
      </c>
      <c r="J13" s="3">
        <f>HYPERLINK(".\.\export_data\inspection_reports\80454_cornwall", ".\export_data\inspection_reports\80454_cornwall")</f>
        <v>0</v>
      </c>
      <c r="K13" t="s">
        <v>39</v>
      </c>
      <c r="L13" t="s">
        <v>113</v>
      </c>
      <c r="M13" t="s">
        <v>114</v>
      </c>
      <c r="N13" t="s">
        <v>8</v>
      </c>
      <c r="O13" t="s">
        <v>8</v>
      </c>
    </row>
    <row r="14" spans="1:15">
      <c r="A14" t="s">
        <v>115</v>
      </c>
      <c r="B14" t="s">
        <v>116</v>
      </c>
      <c r="C14" t="s">
        <v>117</v>
      </c>
      <c r="D14" t="s">
        <v>118</v>
      </c>
      <c r="E14" t="s">
        <v>119</v>
      </c>
      <c r="F14" t="s">
        <v>120</v>
      </c>
      <c r="G14" s="2" t="s">
        <v>121</v>
      </c>
      <c r="H14" t="s">
        <v>122</v>
      </c>
      <c r="I14" t="s">
        <v>122</v>
      </c>
      <c r="J14" s="3">
        <f>HYPERLINK(".\.\export_data\inspection_reports\80456_coventry", ".\export_data\inspection_reports\80456_coventry")</f>
        <v>0</v>
      </c>
      <c r="K14" t="s">
        <v>8</v>
      </c>
      <c r="L14" t="s">
        <v>8</v>
      </c>
      <c r="M14" t="s">
        <v>8</v>
      </c>
      <c r="N14" t="s">
        <v>123</v>
      </c>
      <c r="O14" t="s">
        <v>124</v>
      </c>
    </row>
    <row r="15" spans="1:15">
      <c r="A15" t="s">
        <v>125</v>
      </c>
      <c r="B15" t="s">
        <v>126</v>
      </c>
      <c r="C15" t="s">
        <v>127</v>
      </c>
      <c r="D15" t="s">
        <v>128</v>
      </c>
      <c r="E15" t="s">
        <v>129</v>
      </c>
      <c r="F15" t="s">
        <v>130</v>
      </c>
      <c r="G15" s="2" t="s">
        <v>131</v>
      </c>
      <c r="H15" t="s">
        <v>132</v>
      </c>
      <c r="I15" t="s">
        <v>132</v>
      </c>
      <c r="J15" s="3">
        <f>HYPERLINK(".\.\export_data\inspection_reports\80459_derby", ".\export_data\inspection_reports\80459_derby")</f>
        <v>0</v>
      </c>
      <c r="K15" t="s">
        <v>8</v>
      </c>
      <c r="L15" t="s">
        <v>133</v>
      </c>
      <c r="M15" t="s">
        <v>134</v>
      </c>
      <c r="N15" t="s">
        <v>8</v>
      </c>
      <c r="O15" t="s">
        <v>8</v>
      </c>
    </row>
    <row r="16" spans="1:15">
      <c r="A16" t="s">
        <v>135</v>
      </c>
      <c r="B16" t="s">
        <v>136</v>
      </c>
      <c r="C16" t="s">
        <v>137</v>
      </c>
      <c r="D16" t="s">
        <v>138</v>
      </c>
      <c r="E16" t="s">
        <v>139</v>
      </c>
      <c r="F16" t="s">
        <v>140</v>
      </c>
      <c r="G16" s="2" t="s">
        <v>141</v>
      </c>
      <c r="H16" t="s">
        <v>142</v>
      </c>
      <c r="I16" t="s">
        <v>142</v>
      </c>
      <c r="J16" s="3">
        <f>HYPERLINK(".\.\export_data\inspection_reports\80465_durham", ".\export_data\inspection_reports\80465_durham")</f>
        <v>0</v>
      </c>
      <c r="K16" t="s">
        <v>143</v>
      </c>
      <c r="L16" t="s">
        <v>144</v>
      </c>
      <c r="M16" t="s">
        <v>145</v>
      </c>
      <c r="N16" t="s">
        <v>8</v>
      </c>
      <c r="O16" t="s">
        <v>8</v>
      </c>
    </row>
    <row r="17" spans="1:15">
      <c r="A17" t="s">
        <v>146</v>
      </c>
      <c r="B17" t="s">
        <v>147</v>
      </c>
      <c r="C17" t="s">
        <v>33</v>
      </c>
      <c r="D17" t="s">
        <v>148</v>
      </c>
      <c r="E17" t="s">
        <v>149</v>
      </c>
      <c r="F17" t="s">
        <v>150</v>
      </c>
      <c r="G17" s="2" t="s">
        <v>151</v>
      </c>
      <c r="H17" t="s">
        <v>152</v>
      </c>
      <c r="I17" t="s">
        <v>152</v>
      </c>
      <c r="J17" s="3">
        <f>HYPERLINK(".\.\export_data\inspection_reports\80467_east sussex", ".\export_data\inspection_reports\80467_east sussex")</f>
        <v>0</v>
      </c>
      <c r="K17" t="s">
        <v>8</v>
      </c>
      <c r="L17" t="s">
        <v>153</v>
      </c>
      <c r="M17" t="s">
        <v>154</v>
      </c>
      <c r="N17" t="s">
        <v>8</v>
      </c>
      <c r="O17" t="s">
        <v>8</v>
      </c>
    </row>
    <row r="18" spans="1:15">
      <c r="A18" t="s">
        <v>155</v>
      </c>
      <c r="B18" t="s">
        <v>156</v>
      </c>
      <c r="C18" t="s">
        <v>44</v>
      </c>
      <c r="D18" t="s">
        <v>157</v>
      </c>
      <c r="E18" t="s">
        <v>158</v>
      </c>
      <c r="F18" t="s">
        <v>159</v>
      </c>
      <c r="G18" s="2" t="s">
        <v>160</v>
      </c>
      <c r="H18" t="s">
        <v>161</v>
      </c>
      <c r="I18" t="s">
        <v>161</v>
      </c>
      <c r="J18" s="3">
        <f>HYPERLINK(".\.\export_data\inspection_reports\80470_gloucestershire", ".\export_data\inspection_reports\80470_gloucestershire")</f>
        <v>0</v>
      </c>
      <c r="K18" t="s">
        <v>8</v>
      </c>
      <c r="L18" t="s">
        <v>8</v>
      </c>
      <c r="M18" t="s">
        <v>8</v>
      </c>
      <c r="N18" t="s">
        <v>162</v>
      </c>
      <c r="O18" t="s">
        <v>163</v>
      </c>
    </row>
    <row r="19" spans="1:15">
      <c r="A19" t="s">
        <v>164</v>
      </c>
      <c r="B19" t="s">
        <v>165</v>
      </c>
      <c r="C19" t="s">
        <v>23</v>
      </c>
      <c r="D19" t="s">
        <v>166</v>
      </c>
      <c r="E19" t="s">
        <v>167</v>
      </c>
      <c r="F19" t="s">
        <v>168</v>
      </c>
      <c r="G19" s="2" t="s">
        <v>169</v>
      </c>
      <c r="H19" t="s">
        <v>170</v>
      </c>
      <c r="I19" t="s">
        <v>170</v>
      </c>
      <c r="J19" s="3">
        <f>HYPERLINK(".\.\export_data\inspection_reports\80471_halton", ".\export_data\inspection_reports\80471_halton")</f>
        <v>0</v>
      </c>
      <c r="K19" t="s">
        <v>8</v>
      </c>
      <c r="L19" t="s">
        <v>171</v>
      </c>
      <c r="M19" t="s">
        <v>172</v>
      </c>
      <c r="N19" t="s">
        <v>8</v>
      </c>
      <c r="O19" t="s">
        <v>8</v>
      </c>
    </row>
    <row r="20" spans="1:15">
      <c r="A20" t="s">
        <v>173</v>
      </c>
      <c r="B20" t="s">
        <v>174</v>
      </c>
      <c r="C20" t="s">
        <v>33</v>
      </c>
      <c r="D20" t="s">
        <v>175</v>
      </c>
      <c r="E20" t="s">
        <v>176</v>
      </c>
      <c r="F20" t="s">
        <v>177</v>
      </c>
      <c r="G20" s="2" t="s">
        <v>178</v>
      </c>
      <c r="H20" t="s">
        <v>179</v>
      </c>
      <c r="I20" t="s">
        <v>180</v>
      </c>
      <c r="J20" s="3">
        <f>HYPERLINK(".\.\export_data\inspection_reports\80472_hampshire", ".\export_data\inspection_reports\80472_hampshire")</f>
        <v>0</v>
      </c>
      <c r="K20" t="s">
        <v>8</v>
      </c>
      <c r="L20" t="s">
        <v>181</v>
      </c>
      <c r="M20" t="s">
        <v>182</v>
      </c>
      <c r="N20" t="s">
        <v>8</v>
      </c>
      <c r="O20" t="s">
        <v>8</v>
      </c>
    </row>
    <row r="21" spans="1:15">
      <c r="A21" t="s">
        <v>183</v>
      </c>
      <c r="B21" t="s">
        <v>184</v>
      </c>
      <c r="C21" t="s">
        <v>2</v>
      </c>
      <c r="D21" t="s">
        <v>185</v>
      </c>
      <c r="E21" t="s">
        <v>186</v>
      </c>
      <c r="F21" t="s">
        <v>187</v>
      </c>
      <c r="G21" s="2" t="s">
        <v>188</v>
      </c>
      <c r="H21" t="s">
        <v>189</v>
      </c>
      <c r="I21" t="s">
        <v>189</v>
      </c>
      <c r="J21" s="3">
        <f>HYPERLINK(".\.\export_data\inspection_reports\80478_kirklees", ".\export_data\inspection_reports\80478_kirklees")</f>
        <v>0</v>
      </c>
      <c r="K21" t="s">
        <v>8</v>
      </c>
      <c r="L21" t="s">
        <v>8</v>
      </c>
      <c r="M21" t="s">
        <v>8</v>
      </c>
      <c r="N21" t="s">
        <v>190</v>
      </c>
      <c r="O21" t="s">
        <v>191</v>
      </c>
    </row>
    <row r="22" spans="1:15">
      <c r="A22" t="s">
        <v>192</v>
      </c>
      <c r="B22" t="s">
        <v>193</v>
      </c>
      <c r="C22" t="s">
        <v>23</v>
      </c>
      <c r="D22" t="s">
        <v>194</v>
      </c>
      <c r="E22" t="s">
        <v>195</v>
      </c>
      <c r="F22" t="s">
        <v>196</v>
      </c>
      <c r="G22" s="2" t="s">
        <v>197</v>
      </c>
      <c r="H22" t="s">
        <v>198</v>
      </c>
      <c r="I22" t="s">
        <v>198</v>
      </c>
      <c r="J22" s="3">
        <f>HYPERLINK(".\.\export_data\inspection_reports\80480_lancashire", ".\export_data\inspection_reports\80480_lancashire")</f>
        <v>0</v>
      </c>
      <c r="K22" t="s">
        <v>8</v>
      </c>
      <c r="L22" t="s">
        <v>199</v>
      </c>
      <c r="M22" t="s">
        <v>8</v>
      </c>
      <c r="N22" t="s">
        <v>200</v>
      </c>
      <c r="O22" t="s">
        <v>201</v>
      </c>
    </row>
    <row r="23" spans="1:15">
      <c r="A23" t="s">
        <v>202</v>
      </c>
      <c r="B23" t="s">
        <v>203</v>
      </c>
      <c r="C23" t="s">
        <v>2</v>
      </c>
      <c r="D23" t="s">
        <v>204</v>
      </c>
      <c r="E23" t="s">
        <v>205</v>
      </c>
      <c r="F23" t="s">
        <v>206</v>
      </c>
      <c r="G23" s="2" t="s">
        <v>207</v>
      </c>
      <c r="H23" t="s">
        <v>198</v>
      </c>
      <c r="I23" t="s">
        <v>198</v>
      </c>
      <c r="J23" s="3">
        <f>HYPERLINK(".\.\export_data\inspection_reports\80481_leeds", ".\export_data\inspection_reports\80481_leeds")</f>
        <v>0</v>
      </c>
      <c r="K23" t="s">
        <v>8</v>
      </c>
      <c r="L23" t="s">
        <v>208</v>
      </c>
      <c r="M23" t="s">
        <v>8</v>
      </c>
      <c r="N23" t="s">
        <v>209</v>
      </c>
      <c r="O23" t="s">
        <v>210</v>
      </c>
    </row>
    <row r="24" spans="1:15">
      <c r="A24" t="s">
        <v>211</v>
      </c>
      <c r="B24" t="s">
        <v>212</v>
      </c>
      <c r="C24" t="s">
        <v>127</v>
      </c>
      <c r="D24" t="s">
        <v>213</v>
      </c>
      <c r="E24" t="s">
        <v>214</v>
      </c>
      <c r="F24" t="s">
        <v>215</v>
      </c>
      <c r="G24" s="2" t="s">
        <v>216</v>
      </c>
      <c r="H24" t="s">
        <v>217</v>
      </c>
      <c r="I24" t="s">
        <v>218</v>
      </c>
      <c r="J24" s="3">
        <f>HYPERLINK(".\.\export_data\inspection_reports\80484_lincolnshire", ".\export_data\inspection_reports\80484_lincolnshire")</f>
        <v>0</v>
      </c>
      <c r="K24" t="s">
        <v>8</v>
      </c>
      <c r="L24" t="s">
        <v>219</v>
      </c>
      <c r="M24" t="s">
        <v>220</v>
      </c>
      <c r="N24" t="s">
        <v>8</v>
      </c>
      <c r="O24" t="s">
        <v>8</v>
      </c>
    </row>
    <row r="25" spans="1:15">
      <c r="A25" t="s">
        <v>221</v>
      </c>
      <c r="B25" t="s">
        <v>222</v>
      </c>
      <c r="C25" t="s">
        <v>23</v>
      </c>
      <c r="D25" t="s">
        <v>223</v>
      </c>
      <c r="E25" t="s">
        <v>224</v>
      </c>
      <c r="F25" t="s">
        <v>225</v>
      </c>
      <c r="G25" s="2" t="s">
        <v>226</v>
      </c>
      <c r="H25" t="s">
        <v>227</v>
      </c>
      <c r="I25" t="s">
        <v>228</v>
      </c>
      <c r="J25" s="3">
        <f>HYPERLINK(".\.\export_data\inspection_reports\80485_liverpool", ".\export_data\inspection_reports\80485_liverpool")</f>
        <v>0</v>
      </c>
      <c r="K25" t="s">
        <v>229</v>
      </c>
      <c r="L25" t="s">
        <v>230</v>
      </c>
      <c r="M25" t="s">
        <v>231</v>
      </c>
      <c r="N25" t="s">
        <v>8</v>
      </c>
      <c r="O25" t="s">
        <v>8</v>
      </c>
    </row>
    <row r="26" spans="1:15">
      <c r="A26" t="s">
        <v>232</v>
      </c>
      <c r="B26" t="s">
        <v>233</v>
      </c>
      <c r="C26" t="s">
        <v>234</v>
      </c>
      <c r="D26" t="s">
        <v>235</v>
      </c>
      <c r="E26" t="s">
        <v>236</v>
      </c>
      <c r="F26" t="s">
        <v>237</v>
      </c>
      <c r="G26" s="2" t="s">
        <v>238</v>
      </c>
      <c r="H26" t="s">
        <v>239</v>
      </c>
      <c r="I26" t="s">
        <v>239</v>
      </c>
      <c r="J26" s="3">
        <f>HYPERLINK(".\.\export_data\inspection_reports\80488_bexley", ".\export_data\inspection_reports\80488_bexley")</f>
        <v>0</v>
      </c>
      <c r="K26" t="s">
        <v>8</v>
      </c>
      <c r="L26" t="s">
        <v>240</v>
      </c>
      <c r="M26" t="s">
        <v>241</v>
      </c>
      <c r="N26" t="s">
        <v>8</v>
      </c>
      <c r="O26" t="s">
        <v>8</v>
      </c>
    </row>
    <row r="27" spans="1:15">
      <c r="A27" t="s">
        <v>242</v>
      </c>
      <c r="B27" t="s">
        <v>243</v>
      </c>
      <c r="C27" t="s">
        <v>234</v>
      </c>
      <c r="D27" t="s">
        <v>244</v>
      </c>
      <c r="E27" t="s">
        <v>245</v>
      </c>
      <c r="F27" t="s">
        <v>246</v>
      </c>
      <c r="G27" s="2" t="s">
        <v>247</v>
      </c>
      <c r="H27" t="s">
        <v>248</v>
      </c>
      <c r="I27" t="s">
        <v>248</v>
      </c>
      <c r="J27" s="3">
        <f>HYPERLINK(".\.\export_data\inspection_reports\80492_croydon", ".\export_data\inspection_reports\80492_croydon")</f>
        <v>0</v>
      </c>
      <c r="K27" t="s">
        <v>8</v>
      </c>
      <c r="L27" t="s">
        <v>249</v>
      </c>
      <c r="M27" t="s">
        <v>250</v>
      </c>
      <c r="N27" t="s">
        <v>8</v>
      </c>
      <c r="O27" t="s">
        <v>8</v>
      </c>
    </row>
    <row r="28" spans="1:15">
      <c r="A28" t="s">
        <v>251</v>
      </c>
      <c r="B28" t="s">
        <v>252</v>
      </c>
      <c r="C28" t="s">
        <v>234</v>
      </c>
      <c r="D28" t="s">
        <v>253</v>
      </c>
      <c r="E28" t="s">
        <v>254</v>
      </c>
      <c r="F28" t="s">
        <v>255</v>
      </c>
      <c r="G28" s="2" t="s">
        <v>256</v>
      </c>
      <c r="H28" t="s">
        <v>257</v>
      </c>
      <c r="I28" t="s">
        <v>257</v>
      </c>
      <c r="J28" s="3">
        <f>HYPERLINK(".\.\export_data\inspection_reports\80495_greenwich", ".\export_data\inspection_reports\80495_greenwich")</f>
        <v>0</v>
      </c>
      <c r="K28" t="s">
        <v>8</v>
      </c>
      <c r="L28" t="s">
        <v>258</v>
      </c>
      <c r="M28" t="s">
        <v>259</v>
      </c>
      <c r="N28" t="s">
        <v>8</v>
      </c>
      <c r="O28" t="s">
        <v>8</v>
      </c>
    </row>
    <row r="29" spans="1:15">
      <c r="A29" t="s">
        <v>260</v>
      </c>
      <c r="B29" t="s">
        <v>261</v>
      </c>
      <c r="C29" t="s">
        <v>234</v>
      </c>
      <c r="D29" t="s">
        <v>262</v>
      </c>
      <c r="E29" t="s">
        <v>263</v>
      </c>
      <c r="F29" t="s">
        <v>264</v>
      </c>
      <c r="G29" s="2" t="s">
        <v>265</v>
      </c>
      <c r="H29" t="s">
        <v>266</v>
      </c>
      <c r="I29" t="s">
        <v>266</v>
      </c>
      <c r="J29" s="3">
        <f>HYPERLINK(".\.\export_data\inspection_reports\80498_haringey", ".\export_data\inspection_reports\80498_haringey")</f>
        <v>0</v>
      </c>
      <c r="K29" t="s">
        <v>8</v>
      </c>
      <c r="L29" t="s">
        <v>267</v>
      </c>
      <c r="M29" t="s">
        <v>268</v>
      </c>
      <c r="N29" t="s">
        <v>8</v>
      </c>
      <c r="O29" t="s">
        <v>8</v>
      </c>
    </row>
    <row r="30" spans="1:15">
      <c r="A30" t="s">
        <v>269</v>
      </c>
      <c r="B30" t="s">
        <v>270</v>
      </c>
      <c r="C30" t="s">
        <v>234</v>
      </c>
      <c r="D30" t="s">
        <v>271</v>
      </c>
      <c r="E30" t="s">
        <v>272</v>
      </c>
      <c r="F30" t="s">
        <v>273</v>
      </c>
      <c r="G30" s="2" t="s">
        <v>274</v>
      </c>
      <c r="H30" t="s">
        <v>275</v>
      </c>
      <c r="I30" t="s">
        <v>275</v>
      </c>
      <c r="J30" s="3">
        <f>HYPERLINK(".\.\export_data\inspection_reports\80499_harrow", ".\export_data\inspection_reports\80499_harrow")</f>
        <v>0</v>
      </c>
      <c r="K30" t="s">
        <v>8</v>
      </c>
      <c r="L30" t="s">
        <v>8</v>
      </c>
      <c r="M30" t="s">
        <v>8</v>
      </c>
      <c r="N30" t="s">
        <v>276</v>
      </c>
      <c r="O30" t="s">
        <v>277</v>
      </c>
    </row>
    <row r="31" spans="1:15">
      <c r="A31" t="s">
        <v>278</v>
      </c>
      <c r="B31" t="s">
        <v>279</v>
      </c>
      <c r="C31" t="s">
        <v>234</v>
      </c>
      <c r="D31" t="s">
        <v>280</v>
      </c>
      <c r="E31" t="s">
        <v>281</v>
      </c>
      <c r="F31" t="s">
        <v>282</v>
      </c>
      <c r="G31" s="2" t="s">
        <v>283</v>
      </c>
      <c r="H31" t="s">
        <v>284</v>
      </c>
      <c r="I31" t="s">
        <v>284</v>
      </c>
      <c r="J31" s="3">
        <f>HYPERLINK(".\.\export_data\inspection_reports\80503_hounslow", ".\export_data\inspection_reports\80503_hounslow")</f>
        <v>0</v>
      </c>
      <c r="K31" t="s">
        <v>8</v>
      </c>
      <c r="L31" t="s">
        <v>285</v>
      </c>
      <c r="M31" t="s">
        <v>286</v>
      </c>
      <c r="N31" t="s">
        <v>8</v>
      </c>
      <c r="O31" t="s">
        <v>8</v>
      </c>
    </row>
    <row r="32" spans="1:15">
      <c r="A32" t="s">
        <v>287</v>
      </c>
      <c r="B32" t="s">
        <v>288</v>
      </c>
      <c r="C32" t="s">
        <v>234</v>
      </c>
      <c r="D32" t="s">
        <v>289</v>
      </c>
      <c r="E32" t="s">
        <v>290</v>
      </c>
      <c r="F32" t="s">
        <v>291</v>
      </c>
      <c r="G32" s="2" t="s">
        <v>292</v>
      </c>
      <c r="H32" t="s">
        <v>293</v>
      </c>
      <c r="I32" t="s">
        <v>293</v>
      </c>
      <c r="J32" s="3">
        <f>HYPERLINK(".\.\export_data\inspection_reports\80505_islington", ".\export_data\inspection_reports\80505_islington")</f>
        <v>0</v>
      </c>
      <c r="K32" t="s">
        <v>8</v>
      </c>
      <c r="L32" t="s">
        <v>294</v>
      </c>
      <c r="M32" t="s">
        <v>295</v>
      </c>
      <c r="N32" t="s">
        <v>8</v>
      </c>
      <c r="O32" t="s">
        <v>8</v>
      </c>
    </row>
    <row r="33" spans="1:15">
      <c r="A33" t="s">
        <v>296</v>
      </c>
      <c r="B33" t="s">
        <v>297</v>
      </c>
      <c r="C33" t="s">
        <v>234</v>
      </c>
      <c r="D33" t="s">
        <v>298</v>
      </c>
      <c r="E33" t="s">
        <v>299</v>
      </c>
      <c r="F33" t="s">
        <v>300</v>
      </c>
      <c r="G33" s="2" t="s">
        <v>301</v>
      </c>
      <c r="H33" t="s">
        <v>302</v>
      </c>
      <c r="I33" t="s">
        <v>302</v>
      </c>
      <c r="J33" s="3">
        <f>HYPERLINK(".\.\export_data\inspection_reports\80508_lewisham", ".\export_data\inspection_reports\80508_lewisham")</f>
        <v>0</v>
      </c>
      <c r="K33" t="s">
        <v>8</v>
      </c>
      <c r="L33" t="s">
        <v>303</v>
      </c>
      <c r="M33" t="s">
        <v>8</v>
      </c>
      <c r="N33" t="s">
        <v>304</v>
      </c>
      <c r="O33" t="s">
        <v>305</v>
      </c>
    </row>
    <row r="34" spans="1:15">
      <c r="A34" t="s">
        <v>306</v>
      </c>
      <c r="B34" t="s">
        <v>307</v>
      </c>
      <c r="C34" t="s">
        <v>234</v>
      </c>
      <c r="D34" t="s">
        <v>308</v>
      </c>
      <c r="E34" t="s">
        <v>309</v>
      </c>
      <c r="F34" t="s">
        <v>310</v>
      </c>
      <c r="G34" s="2" t="s">
        <v>311</v>
      </c>
      <c r="H34" t="s">
        <v>312</v>
      </c>
      <c r="I34" t="s">
        <v>312</v>
      </c>
      <c r="J34" s="3">
        <f>HYPERLINK(".\.\export_data\inspection_reports\80510_merton", ".\export_data\inspection_reports\80510_merton")</f>
        <v>0</v>
      </c>
      <c r="K34" t="s">
        <v>8</v>
      </c>
      <c r="L34" t="s">
        <v>8</v>
      </c>
      <c r="M34" t="s">
        <v>8</v>
      </c>
      <c r="N34" t="s">
        <v>313</v>
      </c>
      <c r="O34" t="s">
        <v>314</v>
      </c>
    </row>
    <row r="35" spans="1:15">
      <c r="A35" t="s">
        <v>315</v>
      </c>
      <c r="B35" t="s">
        <v>316</v>
      </c>
      <c r="C35" t="s">
        <v>234</v>
      </c>
      <c r="D35" t="s">
        <v>317</v>
      </c>
      <c r="E35" t="s">
        <v>318</v>
      </c>
      <c r="F35" t="s">
        <v>319</v>
      </c>
      <c r="G35" s="2" t="s">
        <v>320</v>
      </c>
      <c r="H35" t="s">
        <v>321</v>
      </c>
      <c r="I35" t="s">
        <v>321</v>
      </c>
      <c r="J35" s="3">
        <f>HYPERLINK(".\.\export_data\inspection_reports\80515_sutton", ".\export_data\inspection_reports\80515_sutton")</f>
        <v>0</v>
      </c>
      <c r="K35" t="s">
        <v>8</v>
      </c>
      <c r="L35" t="s">
        <v>8</v>
      </c>
      <c r="M35" t="s">
        <v>8</v>
      </c>
      <c r="N35" t="s">
        <v>322</v>
      </c>
      <c r="O35" t="s">
        <v>323</v>
      </c>
    </row>
    <row r="36" spans="1:15">
      <c r="A36" t="s">
        <v>324</v>
      </c>
      <c r="B36" t="s">
        <v>325</v>
      </c>
      <c r="C36" t="s">
        <v>23</v>
      </c>
      <c r="D36" t="s">
        <v>326</v>
      </c>
      <c r="E36" t="s">
        <v>327</v>
      </c>
      <c r="F36" t="s">
        <v>328</v>
      </c>
      <c r="G36" s="2" t="s">
        <v>329</v>
      </c>
      <c r="H36" t="s">
        <v>330</v>
      </c>
      <c r="I36" t="s">
        <v>330</v>
      </c>
      <c r="J36" s="3">
        <f>HYPERLINK(".\.\export_data\inspection_reports\80521_manchester", ".\export_data\inspection_reports\80521_manchester")</f>
        <v>0</v>
      </c>
      <c r="K36" t="s">
        <v>8</v>
      </c>
      <c r="L36" t="s">
        <v>8</v>
      </c>
      <c r="M36" t="s">
        <v>8</v>
      </c>
      <c r="N36" t="s">
        <v>331</v>
      </c>
      <c r="O36" t="s">
        <v>332</v>
      </c>
    </row>
    <row r="37" spans="1:15">
      <c r="A37" t="s">
        <v>333</v>
      </c>
      <c r="B37" t="s">
        <v>334</v>
      </c>
      <c r="C37" t="s">
        <v>335</v>
      </c>
      <c r="D37" t="s">
        <v>336</v>
      </c>
      <c r="E37" t="s">
        <v>337</v>
      </c>
      <c r="F37" t="s">
        <v>338</v>
      </c>
      <c r="G37" s="2" t="s">
        <v>339</v>
      </c>
      <c r="H37" t="s">
        <v>340</v>
      </c>
      <c r="I37" t="s">
        <v>340</v>
      </c>
      <c r="J37" s="3">
        <f>HYPERLINK(".\.\export_data\inspection_reports\80522_medway", ".\export_data\inspection_reports\80522_medway")</f>
        <v>0</v>
      </c>
      <c r="K37" t="s">
        <v>8</v>
      </c>
      <c r="L37" t="s">
        <v>341</v>
      </c>
      <c r="M37" t="s">
        <v>342</v>
      </c>
      <c r="N37" t="s">
        <v>8</v>
      </c>
      <c r="O37" t="s">
        <v>8</v>
      </c>
    </row>
    <row r="38" spans="1:15">
      <c r="A38" t="s">
        <v>343</v>
      </c>
      <c r="B38" t="s">
        <v>344</v>
      </c>
      <c r="C38" t="s">
        <v>33</v>
      </c>
      <c r="D38" t="s">
        <v>345</v>
      </c>
      <c r="E38" t="s">
        <v>346</v>
      </c>
      <c r="F38" t="s">
        <v>347</v>
      </c>
      <c r="G38" s="2" t="s">
        <v>348</v>
      </c>
      <c r="H38" t="s">
        <v>349</v>
      </c>
      <c r="I38" t="s">
        <v>349</v>
      </c>
      <c r="J38" s="3">
        <f>HYPERLINK(".\.\export_data\inspection_reports\80524_milton keynes", ".\export_data\inspection_reports\80524_milton keynes")</f>
        <v>0</v>
      </c>
      <c r="K38" t="s">
        <v>8</v>
      </c>
      <c r="L38" t="s">
        <v>350</v>
      </c>
      <c r="M38" t="s">
        <v>351</v>
      </c>
      <c r="N38" t="s">
        <v>8</v>
      </c>
      <c r="O38" t="s">
        <v>8</v>
      </c>
    </row>
    <row r="39" spans="1:15">
      <c r="A39" t="s">
        <v>352</v>
      </c>
      <c r="B39" t="s">
        <v>353</v>
      </c>
      <c r="C39" t="s">
        <v>137</v>
      </c>
      <c r="D39" t="s">
        <v>354</v>
      </c>
      <c r="E39" t="s">
        <v>355</v>
      </c>
      <c r="F39" t="s">
        <v>356</v>
      </c>
      <c r="G39" s="2" t="s">
        <v>357</v>
      </c>
      <c r="H39" t="s">
        <v>358</v>
      </c>
      <c r="I39" t="s">
        <v>358</v>
      </c>
      <c r="J39" s="3">
        <f>HYPERLINK(".\.\export_data\inspection_reports\80532_northumberland", ".\export_data\inspection_reports\80532_northumberland")</f>
        <v>0</v>
      </c>
      <c r="K39" t="s">
        <v>8</v>
      </c>
      <c r="L39" t="s">
        <v>359</v>
      </c>
      <c r="M39" t="s">
        <v>360</v>
      </c>
      <c r="N39" t="s">
        <v>8</v>
      </c>
      <c r="O39" t="s">
        <v>8</v>
      </c>
    </row>
    <row r="40" spans="1:15">
      <c r="A40" t="s">
        <v>361</v>
      </c>
      <c r="B40" t="s">
        <v>362</v>
      </c>
      <c r="C40" t="s">
        <v>33</v>
      </c>
      <c r="D40" t="s">
        <v>363</v>
      </c>
      <c r="E40" t="s">
        <v>364</v>
      </c>
      <c r="F40" t="s">
        <v>365</v>
      </c>
      <c r="G40" s="2" t="s">
        <v>366</v>
      </c>
      <c r="H40" t="s">
        <v>67</v>
      </c>
      <c r="I40" t="s">
        <v>67</v>
      </c>
      <c r="J40" s="3">
        <f>HYPERLINK(".\.\export_data\inspection_reports\80536_oxfordshire", ".\export_data\inspection_reports\80536_oxfordshire")</f>
        <v>0</v>
      </c>
      <c r="K40" t="s">
        <v>8</v>
      </c>
      <c r="L40" t="s">
        <v>367</v>
      </c>
      <c r="M40" t="s">
        <v>368</v>
      </c>
      <c r="N40" t="s">
        <v>8</v>
      </c>
      <c r="O40" t="s">
        <v>8</v>
      </c>
    </row>
    <row r="41" spans="1:15">
      <c r="A41" t="s">
        <v>369</v>
      </c>
      <c r="B41" t="s">
        <v>370</v>
      </c>
      <c r="C41" t="s">
        <v>13</v>
      </c>
      <c r="D41" t="s">
        <v>371</v>
      </c>
      <c r="E41" t="s">
        <v>372</v>
      </c>
      <c r="F41" t="s">
        <v>373</v>
      </c>
      <c r="G41" s="2" t="s">
        <v>374</v>
      </c>
      <c r="H41" t="s">
        <v>375</v>
      </c>
      <c r="I41" t="s">
        <v>376</v>
      </c>
      <c r="J41" s="3">
        <f>HYPERLINK(".\.\export_data\inspection_reports\80537_peterborough", ".\export_data\inspection_reports\80537_peterborough")</f>
        <v>0</v>
      </c>
      <c r="K41" t="s">
        <v>8</v>
      </c>
      <c r="L41" t="s">
        <v>377</v>
      </c>
      <c r="M41" t="s">
        <v>378</v>
      </c>
      <c r="N41" t="s">
        <v>8</v>
      </c>
      <c r="O41" t="s">
        <v>8</v>
      </c>
    </row>
    <row r="42" spans="1:15">
      <c r="A42" t="s">
        <v>379</v>
      </c>
      <c r="B42" t="s">
        <v>380</v>
      </c>
      <c r="C42" t="s">
        <v>44</v>
      </c>
      <c r="D42" t="s">
        <v>381</v>
      </c>
      <c r="E42" t="s">
        <v>382</v>
      </c>
      <c r="F42" t="s">
        <v>383</v>
      </c>
      <c r="G42" s="2" t="s">
        <v>384</v>
      </c>
      <c r="H42" t="s">
        <v>385</v>
      </c>
      <c r="I42" t="s">
        <v>385</v>
      </c>
      <c r="J42" s="3">
        <f>HYPERLINK(".\.\export_data\inspection_reports\80538_plymouth", ".\export_data\inspection_reports\80538_plymouth")</f>
        <v>0</v>
      </c>
      <c r="K42" t="s">
        <v>8</v>
      </c>
      <c r="L42" t="s">
        <v>386</v>
      </c>
      <c r="M42" t="s">
        <v>387</v>
      </c>
      <c r="N42" t="s">
        <v>8</v>
      </c>
      <c r="O42" t="s">
        <v>8</v>
      </c>
    </row>
    <row r="43" spans="1:15">
      <c r="A43" t="s">
        <v>388</v>
      </c>
      <c r="B43" t="s">
        <v>389</v>
      </c>
      <c r="C43" t="s">
        <v>33</v>
      </c>
      <c r="D43" t="s">
        <v>390</v>
      </c>
      <c r="E43" t="s">
        <v>391</v>
      </c>
      <c r="F43" t="s">
        <v>392</v>
      </c>
      <c r="G43" s="2" t="s">
        <v>393</v>
      </c>
      <c r="H43" t="s">
        <v>394</v>
      </c>
      <c r="I43" t="s">
        <v>394</v>
      </c>
      <c r="J43" s="3">
        <f>HYPERLINK(".\.\export_data\inspection_reports\80539_portsmouth", ".\export_data\inspection_reports\80539_portsmouth")</f>
        <v>0</v>
      </c>
      <c r="K43" t="s">
        <v>8</v>
      </c>
      <c r="L43" t="s">
        <v>395</v>
      </c>
      <c r="M43" t="s">
        <v>396</v>
      </c>
      <c r="N43" t="s">
        <v>8</v>
      </c>
      <c r="O43" t="s">
        <v>8</v>
      </c>
    </row>
    <row r="44" spans="1:15">
      <c r="A44" t="s">
        <v>397</v>
      </c>
      <c r="B44" t="s">
        <v>398</v>
      </c>
      <c r="C44" t="s">
        <v>23</v>
      </c>
      <c r="D44" t="s">
        <v>399</v>
      </c>
      <c r="E44" t="s">
        <v>400</v>
      </c>
      <c r="F44" t="s">
        <v>401</v>
      </c>
      <c r="G44" s="2" t="s">
        <v>402</v>
      </c>
      <c r="H44" t="s">
        <v>403</v>
      </c>
      <c r="I44" t="s">
        <v>403</v>
      </c>
      <c r="J44" s="3">
        <f>HYPERLINK(".\.\export_data\inspection_reports\80542_rochdale", ".\export_data\inspection_reports\80542_rochdale")</f>
        <v>0</v>
      </c>
      <c r="K44" t="s">
        <v>8</v>
      </c>
      <c r="L44" t="s">
        <v>404</v>
      </c>
      <c r="M44" t="s">
        <v>8</v>
      </c>
      <c r="N44" t="s">
        <v>405</v>
      </c>
      <c r="O44" t="s">
        <v>406</v>
      </c>
    </row>
    <row r="45" spans="1:15">
      <c r="A45" t="s">
        <v>407</v>
      </c>
      <c r="B45" t="s">
        <v>408</v>
      </c>
      <c r="C45" t="s">
        <v>33</v>
      </c>
      <c r="D45" t="s">
        <v>409</v>
      </c>
      <c r="E45" t="s">
        <v>410</v>
      </c>
      <c r="F45" t="s">
        <v>411</v>
      </c>
      <c r="G45" s="2" t="s">
        <v>412</v>
      </c>
      <c r="H45" t="s">
        <v>413</v>
      </c>
      <c r="I45" t="s">
        <v>413</v>
      </c>
      <c r="J45" s="3">
        <f>HYPERLINK(".\.\export_data\inspection_reports\80546_windsor &amp; maidenhead", ".\export_data\inspection_reports\80546_windsor &amp; maidenhead")</f>
        <v>0</v>
      </c>
      <c r="K45" t="s">
        <v>8</v>
      </c>
      <c r="L45" t="s">
        <v>414</v>
      </c>
      <c r="M45" t="s">
        <v>8</v>
      </c>
      <c r="N45" t="s">
        <v>415</v>
      </c>
      <c r="O45" t="s">
        <v>416</v>
      </c>
    </row>
    <row r="46" spans="1:15">
      <c r="A46" t="s">
        <v>417</v>
      </c>
      <c r="B46" t="s">
        <v>418</v>
      </c>
      <c r="C46" t="s">
        <v>23</v>
      </c>
      <c r="D46" t="s">
        <v>419</v>
      </c>
      <c r="E46" t="s">
        <v>420</v>
      </c>
      <c r="F46" t="s">
        <v>421</v>
      </c>
      <c r="G46" s="2" t="s">
        <v>422</v>
      </c>
      <c r="H46" t="s">
        <v>423</v>
      </c>
      <c r="I46" t="s">
        <v>423</v>
      </c>
      <c r="J46" s="3">
        <f>HYPERLINK(".\.\export_data\inspection_reports\80548_salford", ".\export_data\inspection_reports\80548_salford")</f>
        <v>0</v>
      </c>
      <c r="K46" t="s">
        <v>8</v>
      </c>
      <c r="L46" t="s">
        <v>424</v>
      </c>
      <c r="M46" t="s">
        <v>425</v>
      </c>
      <c r="N46" t="s">
        <v>8</v>
      </c>
      <c r="O46" t="s">
        <v>8</v>
      </c>
    </row>
    <row r="47" spans="1:15">
      <c r="A47" t="s">
        <v>426</v>
      </c>
      <c r="B47" t="s">
        <v>427</v>
      </c>
      <c r="C47" t="s">
        <v>23</v>
      </c>
      <c r="D47" t="s">
        <v>428</v>
      </c>
      <c r="E47" t="s">
        <v>429</v>
      </c>
      <c r="F47" t="s">
        <v>430</v>
      </c>
      <c r="G47" s="2" t="s">
        <v>431</v>
      </c>
      <c r="H47" t="s">
        <v>349</v>
      </c>
      <c r="I47" t="s">
        <v>349</v>
      </c>
      <c r="J47" s="3">
        <f>HYPERLINK(".\.\export_data\inspection_reports\80550_sefton", ".\export_data\inspection_reports\80550_sefton")</f>
        <v>0</v>
      </c>
      <c r="K47" t="s">
        <v>432</v>
      </c>
      <c r="L47" t="s">
        <v>433</v>
      </c>
      <c r="M47" t="s">
        <v>434</v>
      </c>
      <c r="N47" t="s">
        <v>8</v>
      </c>
      <c r="O47" t="s">
        <v>8</v>
      </c>
    </row>
    <row r="48" spans="1:15">
      <c r="A48" t="s">
        <v>435</v>
      </c>
      <c r="B48" t="s">
        <v>436</v>
      </c>
      <c r="C48" t="s">
        <v>117</v>
      </c>
      <c r="D48" t="s">
        <v>437</v>
      </c>
      <c r="E48" t="s">
        <v>438</v>
      </c>
      <c r="F48" t="s">
        <v>439</v>
      </c>
      <c r="G48" s="2" t="s">
        <v>440</v>
      </c>
      <c r="H48" t="s">
        <v>441</v>
      </c>
      <c r="I48" t="s">
        <v>441</v>
      </c>
      <c r="J48" s="3">
        <f>HYPERLINK(".\.\export_data\inspection_reports\80552_shropshire", ".\export_data\inspection_reports\80552_shropshire")</f>
        <v>0</v>
      </c>
      <c r="K48" t="s">
        <v>8</v>
      </c>
      <c r="L48" t="s">
        <v>442</v>
      </c>
      <c r="M48" t="s">
        <v>443</v>
      </c>
      <c r="N48" t="s">
        <v>8</v>
      </c>
      <c r="O48" t="s">
        <v>8</v>
      </c>
    </row>
    <row r="49" spans="1:15">
      <c r="A49" t="s">
        <v>444</v>
      </c>
      <c r="B49" t="s">
        <v>445</v>
      </c>
      <c r="C49" t="s">
        <v>117</v>
      </c>
      <c r="D49" t="s">
        <v>446</v>
      </c>
      <c r="E49" t="s">
        <v>447</v>
      </c>
      <c r="F49" t="s">
        <v>448</v>
      </c>
      <c r="G49" s="2" t="s">
        <v>449</v>
      </c>
      <c r="H49" t="s">
        <v>450</v>
      </c>
      <c r="I49" t="s">
        <v>450</v>
      </c>
      <c r="J49" s="3">
        <f>HYPERLINK(".\.\export_data\inspection_reports\80554_solihull", ".\export_data\inspection_reports\80554_solihull")</f>
        <v>0</v>
      </c>
      <c r="K49" t="s">
        <v>8</v>
      </c>
      <c r="L49" t="s">
        <v>8</v>
      </c>
      <c r="M49" t="s">
        <v>8</v>
      </c>
      <c r="N49" t="s">
        <v>451</v>
      </c>
      <c r="O49" t="s">
        <v>452</v>
      </c>
    </row>
    <row r="50" spans="1:15">
      <c r="A50" t="s">
        <v>453</v>
      </c>
      <c r="B50" t="s">
        <v>454</v>
      </c>
      <c r="C50" t="s">
        <v>44</v>
      </c>
      <c r="D50" t="s">
        <v>455</v>
      </c>
      <c r="E50" t="s">
        <v>456</v>
      </c>
      <c r="F50" t="s">
        <v>457</v>
      </c>
      <c r="G50" s="2" t="s">
        <v>458</v>
      </c>
      <c r="H50" t="s">
        <v>459</v>
      </c>
      <c r="I50" t="s">
        <v>459</v>
      </c>
      <c r="J50" s="3">
        <f>HYPERLINK(".\.\export_data\inspection_reports\80555_somerset", ".\export_data\inspection_reports\80555_somerset")</f>
        <v>0</v>
      </c>
      <c r="K50" t="s">
        <v>460</v>
      </c>
      <c r="L50" t="s">
        <v>461</v>
      </c>
      <c r="M50" t="s">
        <v>8</v>
      </c>
      <c r="N50" t="s">
        <v>462</v>
      </c>
      <c r="O50" t="s">
        <v>463</v>
      </c>
    </row>
    <row r="51" spans="1:15">
      <c r="A51" t="s">
        <v>464</v>
      </c>
      <c r="B51" t="s">
        <v>465</v>
      </c>
      <c r="C51" t="s">
        <v>137</v>
      </c>
      <c r="D51" t="s">
        <v>466</v>
      </c>
      <c r="E51" t="s">
        <v>467</v>
      </c>
      <c r="F51" t="s">
        <v>468</v>
      </c>
      <c r="G51" s="2" t="s">
        <v>469</v>
      </c>
      <c r="H51" t="s">
        <v>470</v>
      </c>
      <c r="I51" t="s">
        <v>470</v>
      </c>
      <c r="J51" s="3">
        <f>HYPERLINK(".\.\export_data\inspection_reports\80557_south tyneside", ".\export_data\inspection_reports\80557_south tyneside")</f>
        <v>0</v>
      </c>
      <c r="K51" t="s">
        <v>8</v>
      </c>
      <c r="L51" t="s">
        <v>471</v>
      </c>
      <c r="M51" t="s">
        <v>472</v>
      </c>
      <c r="N51" t="s">
        <v>8</v>
      </c>
      <c r="O51" t="s">
        <v>8</v>
      </c>
    </row>
    <row r="52" spans="1:15">
      <c r="A52" t="s">
        <v>473</v>
      </c>
      <c r="B52" t="s">
        <v>474</v>
      </c>
      <c r="C52" t="s">
        <v>13</v>
      </c>
      <c r="D52" t="s">
        <v>475</v>
      </c>
      <c r="E52" t="s">
        <v>476</v>
      </c>
      <c r="F52" t="s">
        <v>477</v>
      </c>
      <c r="G52" s="2" t="s">
        <v>478</v>
      </c>
      <c r="H52" t="s">
        <v>257</v>
      </c>
      <c r="I52" t="s">
        <v>257</v>
      </c>
      <c r="J52" s="3">
        <f>HYPERLINK(".\.\export_data\inspection_reports\80559_southend-on-sea", ".\export_data\inspection_reports\80559_southend-on-sea")</f>
        <v>0</v>
      </c>
      <c r="K52" t="s">
        <v>8</v>
      </c>
      <c r="L52" t="s">
        <v>479</v>
      </c>
      <c r="M52" t="s">
        <v>480</v>
      </c>
      <c r="N52" t="s">
        <v>8</v>
      </c>
      <c r="O52" t="s">
        <v>8</v>
      </c>
    </row>
    <row r="53" spans="1:15">
      <c r="A53" t="s">
        <v>481</v>
      </c>
      <c r="B53" t="s">
        <v>482</v>
      </c>
      <c r="C53" t="s">
        <v>137</v>
      </c>
      <c r="D53" t="s">
        <v>483</v>
      </c>
      <c r="E53" t="s">
        <v>484</v>
      </c>
      <c r="F53" t="s">
        <v>485</v>
      </c>
      <c r="G53" s="2" t="s">
        <v>486</v>
      </c>
      <c r="H53" t="s">
        <v>487</v>
      </c>
      <c r="I53" t="s">
        <v>487</v>
      </c>
      <c r="J53" s="3">
        <f>HYPERLINK(".\.\export_data\inspection_reports\80563_stockton-on-tees", ".\export_data\inspection_reports\80563_stockton-on-tees")</f>
        <v>0</v>
      </c>
      <c r="K53" t="s">
        <v>8</v>
      </c>
      <c r="L53" t="s">
        <v>488</v>
      </c>
      <c r="M53" t="s">
        <v>489</v>
      </c>
      <c r="N53" t="s">
        <v>8</v>
      </c>
      <c r="O53" t="s">
        <v>8</v>
      </c>
    </row>
    <row r="54" spans="1:15">
      <c r="A54" t="s">
        <v>490</v>
      </c>
      <c r="B54" t="s">
        <v>491</v>
      </c>
      <c r="C54" t="s">
        <v>137</v>
      </c>
      <c r="D54" t="s">
        <v>492</v>
      </c>
      <c r="E54" t="s">
        <v>493</v>
      </c>
      <c r="F54" t="s">
        <v>494</v>
      </c>
      <c r="G54" s="2" t="s">
        <v>495</v>
      </c>
      <c r="H54" t="s">
        <v>496</v>
      </c>
      <c r="I54" t="s">
        <v>496</v>
      </c>
      <c r="J54" s="3">
        <f>HYPERLINK(".\.\export_data\inspection_reports\80566_sunderland", ".\export_data\inspection_reports\80566_sunderland")</f>
        <v>0</v>
      </c>
      <c r="K54" t="s">
        <v>8</v>
      </c>
      <c r="L54" t="s">
        <v>8</v>
      </c>
      <c r="M54" t="s">
        <v>8</v>
      </c>
      <c r="N54" t="s">
        <v>497</v>
      </c>
      <c r="O54" t="s">
        <v>498</v>
      </c>
    </row>
    <row r="55" spans="1:15">
      <c r="A55" t="s">
        <v>499</v>
      </c>
      <c r="B55" t="s">
        <v>500</v>
      </c>
      <c r="C55" t="s">
        <v>33</v>
      </c>
      <c r="D55" t="s">
        <v>501</v>
      </c>
      <c r="E55" t="s">
        <v>502</v>
      </c>
      <c r="F55" t="s">
        <v>503</v>
      </c>
      <c r="G55" s="2" t="s">
        <v>504</v>
      </c>
      <c r="H55" t="s">
        <v>505</v>
      </c>
      <c r="I55" t="s">
        <v>505</v>
      </c>
      <c r="J55" s="3">
        <f>HYPERLINK(".\.\export_data\inspection_reports\80567_surrey", ".\export_data\inspection_reports\80567_surrey")</f>
        <v>0</v>
      </c>
      <c r="K55" t="s">
        <v>8</v>
      </c>
      <c r="L55" t="s">
        <v>8</v>
      </c>
      <c r="M55" t="s">
        <v>8</v>
      </c>
      <c r="N55" t="s">
        <v>506</v>
      </c>
      <c r="O55" t="s">
        <v>507</v>
      </c>
    </row>
    <row r="56" spans="1:15">
      <c r="A56" t="s">
        <v>508</v>
      </c>
      <c r="B56" t="s">
        <v>509</v>
      </c>
      <c r="C56" t="s">
        <v>44</v>
      </c>
      <c r="D56" t="s">
        <v>510</v>
      </c>
      <c r="E56" t="s">
        <v>511</v>
      </c>
      <c r="F56" t="s">
        <v>512</v>
      </c>
      <c r="G56" s="2" t="s">
        <v>513</v>
      </c>
      <c r="H56" t="s">
        <v>514</v>
      </c>
      <c r="I56" t="s">
        <v>514</v>
      </c>
      <c r="J56" s="3">
        <f>HYPERLINK(".\.\export_data\inspection_reports\80572_torbay", ".\export_data\inspection_reports\80572_torbay")</f>
        <v>0</v>
      </c>
      <c r="K56" t="s">
        <v>8</v>
      </c>
      <c r="L56" t="s">
        <v>8</v>
      </c>
      <c r="M56" t="s">
        <v>8</v>
      </c>
      <c r="N56" t="s">
        <v>515</v>
      </c>
      <c r="O56" t="s">
        <v>516</v>
      </c>
    </row>
    <row r="57" spans="1:15">
      <c r="A57" t="s">
        <v>517</v>
      </c>
      <c r="B57" t="s">
        <v>518</v>
      </c>
      <c r="C57" t="s">
        <v>117</v>
      </c>
      <c r="D57" t="s">
        <v>519</v>
      </c>
      <c r="E57" t="s">
        <v>520</v>
      </c>
      <c r="F57" t="s">
        <v>521</v>
      </c>
      <c r="G57" s="2" t="s">
        <v>522</v>
      </c>
      <c r="H57" t="s">
        <v>523</v>
      </c>
      <c r="I57" t="s">
        <v>523</v>
      </c>
      <c r="J57" s="3">
        <f>HYPERLINK(".\.\export_data\inspection_reports\80574_walsall", ".\export_data\inspection_reports\80574_walsall")</f>
        <v>0</v>
      </c>
      <c r="K57" t="s">
        <v>8</v>
      </c>
      <c r="L57" t="s">
        <v>524</v>
      </c>
      <c r="M57" t="s">
        <v>8</v>
      </c>
      <c r="N57" t="s">
        <v>525</v>
      </c>
      <c r="O57" t="s">
        <v>526</v>
      </c>
    </row>
    <row r="58" spans="1:15">
      <c r="A58" t="s">
        <v>527</v>
      </c>
      <c r="B58" t="s">
        <v>528</v>
      </c>
      <c r="C58" t="s">
        <v>44</v>
      </c>
      <c r="D58" t="s">
        <v>529</v>
      </c>
      <c r="E58" t="s">
        <v>530</v>
      </c>
      <c r="F58" t="s">
        <v>531</v>
      </c>
      <c r="G58" s="2" t="s">
        <v>532</v>
      </c>
      <c r="H58" t="s">
        <v>533</v>
      </c>
      <c r="I58" t="s">
        <v>533</v>
      </c>
      <c r="J58" s="3">
        <f>HYPERLINK(".\.\export_data\inspection_reports\80580_wiltshire", ".\export_data\inspection_reports\80580_wiltshire")</f>
        <v>0</v>
      </c>
      <c r="K58" t="s">
        <v>8</v>
      </c>
      <c r="L58" t="s">
        <v>534</v>
      </c>
      <c r="M58" t="s">
        <v>535</v>
      </c>
      <c r="N58" t="s">
        <v>8</v>
      </c>
      <c r="O58" t="s">
        <v>8</v>
      </c>
    </row>
    <row r="59" spans="1:15">
      <c r="A59" t="s">
        <v>536</v>
      </c>
      <c r="B59" t="s">
        <v>537</v>
      </c>
      <c r="C59" t="s">
        <v>23</v>
      </c>
      <c r="D59" t="s">
        <v>538</v>
      </c>
      <c r="E59" t="s">
        <v>539</v>
      </c>
      <c r="F59" t="s">
        <v>540</v>
      </c>
      <c r="G59" s="2" t="s">
        <v>541</v>
      </c>
      <c r="H59" t="s">
        <v>542</v>
      </c>
      <c r="I59" t="s">
        <v>542</v>
      </c>
      <c r="J59" s="3">
        <f>HYPERLINK(".\.\export_data\inspection_reports\80581_wirral", ".\export_data\inspection_reports\80581_wirral")</f>
        <v>0</v>
      </c>
      <c r="K59" t="s">
        <v>8</v>
      </c>
      <c r="L59" t="s">
        <v>8</v>
      </c>
      <c r="M59" t="s">
        <v>8</v>
      </c>
      <c r="N59" t="s">
        <v>543</v>
      </c>
      <c r="O59" t="s">
        <v>544</v>
      </c>
    </row>
    <row r="60" spans="1:15">
      <c r="A60" t="s">
        <v>545</v>
      </c>
      <c r="B60" t="s">
        <v>546</v>
      </c>
      <c r="C60" t="s">
        <v>33</v>
      </c>
      <c r="D60" t="s">
        <v>547</v>
      </c>
      <c r="E60" t="s">
        <v>548</v>
      </c>
      <c r="F60" t="s">
        <v>549</v>
      </c>
      <c r="G60" s="2" t="s">
        <v>550</v>
      </c>
      <c r="H60" t="s">
        <v>551</v>
      </c>
      <c r="I60" t="s">
        <v>551</v>
      </c>
      <c r="J60" s="3">
        <f>HYPERLINK(".\.\export_data\inspection_reports\80582_wokingham", ".\export_data\inspection_reports\80582_wokingham")</f>
        <v>0</v>
      </c>
      <c r="K60" t="s">
        <v>8</v>
      </c>
      <c r="L60" t="s">
        <v>552</v>
      </c>
      <c r="M60" t="s">
        <v>553</v>
      </c>
      <c r="N60" t="s">
        <v>8</v>
      </c>
      <c r="O60" t="s">
        <v>8</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2024-08-13T11:19:30Z</dcterms:created>
  <dcterms:modified xsi:type="dcterms:W3CDTF">2024-08-13T11:19:30Z</dcterms:modified>
</cp:coreProperties>
</file>