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<sst xmlns="http://schemas.openxmlformats.org/spreadsheetml/2006/main" count="1038" uniqueCount="692">
  <si>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</si>
  <si>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</si>
  <si>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</si>
  <si>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</si>
  <si>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</si>
  <si>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</si>
  <si>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</si>
  <si>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</si>
  <si>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</si>
  <si>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</si>
  <si>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</si>
  <si>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</si>
  <si>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</si>
  <si>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</si>
  <si>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</si>
  <si>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</si>
  <si>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</si>
  <si>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</si>
  <si>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</si>
  <si>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</si>
  <si>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</si>
  <si>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</si>
  <si>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</si>
  <si>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</si>
  <si>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</si>
  <si>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</si>
  <si>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</si>
  <si>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</si>
  <si>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</si>
  <si>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</si>
  <si>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</si>
  <si>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</si>
  <si>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</si>
  <si>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</si>
  <si>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</si>
  <si>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</si>
  <si>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</si>
  <si>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</si>
  <si>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</si>
  <si>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</si>
  <si>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</si>
  <si>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</si>
  <si>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</si>
  <si>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</si>
  <si>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</si>
  <si>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</si>
  <si>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</si>
  <si>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</si>
  <si>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</si>
  <si>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</si>
  <si>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</si>
  <si>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</si>
  <si>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</si>
  <si>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</si>
  <si>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</si>
  <si>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</si>
  <si>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</si>
  <si>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</si>
  <si>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</si>
  <si>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</si>
  <si>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</si>
  <si>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</si>
  <si>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</si>
  <si>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</si>
  <si>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</si>
  <si>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</si>
  <si>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</si>
  <si>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</si>
  <si>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</si>
  <si>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</si>
  <si>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</si>
  <si>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</si>
  <si>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</si>
  <si>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</si>
  <si>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</si>
  <si>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</si>
  <si>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</si>
  <si>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</si>
  <si>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</si>
  <si>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</si>
  <si>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</si>
  <si>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</si>
  <si>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</si>
  <si>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</si>
  <si>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</si>
  <si>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</si>
  <si>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</si>
  <si>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</si>
  <si>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</si>
  <si>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</si>
  <si>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</si>
  <si>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</si>
  <si>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</si>
  <si>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</si>
  <si>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</si>
  <si>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</si>
  <si>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</si>
  <si>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</si>
  <si>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</si>
  <si>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</si>
  <si>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</si>
  <si>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</si>
  <si>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</si>
  <si>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</si>
  <si>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</si>
  <si>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</si>
  <si>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</si>
  <si>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</si>
  <si>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</si>
  <si>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</si>
  <si>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</si>
  <si>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</si>
  <si>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</si>
  <si>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</si>
  <si>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</si>
  <si>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</si>
  <si>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</si>
  <si>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</si>
  <si>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</si>
  <si>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</si>
  <si>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</si>
  <si>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</si>
  <si>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</si>
  <si>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</si>
  <si>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</si>
  <si>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</si>
  <si>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</si>
  <si>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</si>
  <si>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</si>
  <si>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</si>
  <si>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</si>
  <si>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</si>
  <si>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</si>
  <si>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</si>
  <si>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</si>
  <si>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</si>
  <si>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</si>
  <si>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</si>
  <si>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</si>
  <si>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</si>
  <si>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</si>
  <si>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</si>
  <si>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</si>
  <si>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</si>
  <si>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</si>
  <si>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</si>
  <si>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</si>
  <si>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</si>
  <si>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</si>
  <si>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</si>
  <si>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</si>
  <si>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</si>
  <si>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</si>
  <si>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</si>
  <si>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</si>
  <si>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</si>
  <si>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</si>
  <si>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</si>
  <si>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</si>
  <si>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</si>
  <si>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</si>
  <si>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</si>
  <si>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</si>
  <si>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</si>
  <si>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</si>
  <si>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</si>
  <si>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</si>
  <si>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</si>
  <si>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</si>
  <si>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</si>
  <si>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</si>
  <si>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</si>
  <si>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</si>
  <si>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</si>
  <si>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</si>
  <si>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</si>
  <si>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</si>
  <si>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</si>
  <si>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</si>
  <si>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</si>
  <si>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</si>
  <si>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</si>
  <si>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</si>
  <si>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</si>
  <si>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</si>
  <si>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</si>
  <si>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</si>
  <si>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</si>
  <si>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</si>
  <si>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</si>
  <si>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</si>
  <si>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</si>
  <si>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</si>
  <si>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</si>
  <si>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</si>
  <si>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</si>
  <si>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</si>
  <si>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</si>
  <si>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</si>
  <si>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</si>
  <si>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</si>
  <si>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</si>
  <si>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</si>
  <si>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</si>
  <si>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</si>
  <si>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</si>
  <si>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</si>
  <si>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</si>
  <si>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</si>
  <si>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</si>
  <si>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</si>
  <si>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</si>
  <si>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</si>
  <si>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</si>
  <si>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</si>
  <si>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</si>
  <si>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</si>
  <si>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</si>
  <si>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</si>
  <si>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</si>
  <si>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</si>
  <si>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</si>
  <si>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</si>
  <si>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</si>
  <si>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</si>
  <si>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</si>
  <si>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</si>
  <si>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</si>
  <si>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</si>
  <si>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</si>
  <si>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</si>
  <si>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</si>
  <si>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</si>
  <si>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</si>
  <si>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</si>
  <si>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</si>
  <si>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</si>
  <si>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</si>
  <si>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</si>
  <si>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</si>
  <si>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</si>
  <si>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</si>
  <si>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</si>
  <si>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</si>
  <si>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</si>
  <si>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</si>
  <si>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</si>
  <si>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</si>
  <si>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</si>
  <si>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</si>
  <si>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</si>
  <si>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</si>
  <si>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</si>
  <si>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</si>
  <si>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</si>
  <si>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</si>
  <si>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</si>
  <si>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</si>
  <si>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</si>
  <si>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</si>
  <si>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</si>
  <si>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</si>
  <si>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</si>
  <si>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</si>
  <si>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</si>
  <si>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</si>
  <si>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</si>
  <si>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</si>
  <si>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</si>
  <si>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</si>
  <si>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</si>
  <si>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</si>
  <si>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</si>
  <si>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</si>
  <si>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</si>
  <si>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</si>
  <si>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</si>
  <si>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</si>
  <si>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</si>
  <si>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</si>
  <si>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</si>
  <si>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</si>
  <si>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</si>
  <si>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</si>
  <si>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</si>
  <si>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</si>
  <si>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</si>
  <si>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</si>
  <si>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</si>
  <si>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</si>
  <si>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</si>
  <si>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</si>
  <si>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</si>
  <si>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</si>
  <si>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</si>
  <si>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</si>
  <si>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</si>
  <si>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</si>
  <si>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</si>
  <si>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</si>
  <si>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</si>
  <si>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</si>
  <si>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</si>
  <si>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</si>
  <si>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</si>
  <si>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</si>
  <si>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</si>
  <si>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</si>
  <si>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</si>
  <si>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</si>
  <si>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</si>
  <si>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</si>
  <si>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</si>
  <si>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</si>
  <si>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</si>
  <si>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</si>
  <si>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</si>
  <si>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</si>
  <si>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</si>
  <si>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</si>
  <si>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</si>
  <si>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</si>
  <si>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</si>
  <si>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</si>
  <si>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</si>
  <si>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</si>
  <si>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</si>
  <si>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</si>
  <si>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</si>
  <si>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</si>
  <si>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</si>
  <si>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</si>
  <si>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</si>
  <si>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</si>
  <si>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</si>
  <si>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</si>
  <si>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</si>
  <si>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</si>
  <si>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</si>
  <si>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</si>
  <si>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</si>
  <si>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</si>
  <si>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</si>
  <si>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</si>
  <si>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</si>
  <si>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</si>
  <si>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</si>
  <si>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</si>
  <si>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</si>
  <si>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</si>
  <si>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</si>
  <si>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</si>
  <si>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</si>
  <si>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</si>
  <si>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</si>
  <si>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</si>
  <si>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</si>
  <si>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</si>
  <si>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</si>
  <si>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</si>
  <si>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</si>
  <si>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</si>
  <si>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</si>
  <si>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</si>
  <si>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</si>
  <si>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</si>
  <si>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</si>
  <si>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</si>
  <si>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</si>
  <si>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</si>
  <si>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</si>
  <si>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</si>
  <si>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</si>
  <si>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</si>
  <si>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80513</t>
  </si>
  <si>
    <t>318</t>
  </si>
  <si>
    <t>E09000027</t>
  </si>
  <si>
    <t>305, 825, 873, 919, 314, 931, 936, 869, 868, 872</t>
  </si>
  <si>
    <t>richmond upon thames</t>
  </si>
  <si>
    <t>https://files.ofsted.gov.uk/v1/file/50256172</t>
  </si>
  <si>
    <t>06/09/24</t>
  </si>
  <si>
    <t>Identification of initial need and risk in richmond upon thames.</t>
  </si>
  <si>
    <t>and areas for improvement well. Leaders use a wide range of measures to monitor practice and evaluate its impact for children and families. The KRSCP subgroups are effective in their planning and their scrutiny of performance data.</t>
  </si>
  <si>
    <t>The local safeguarding partnership functions under a joint arrangement with a neighbouring authority. Senior leaders from police, childrens social care and the integrated care board share the statutory responsibility for safeguarding and promoting the welfare of children in both local areas, via a strategic leadership group. There is currently inconsistent engagement across the three statutory partners in the local safeguarding arrangements, with limited attendance at strategic meetings by police representatives.</t>
  </si>
  <si>
    <t>The quality of partners referrals to the SPA, specifically, the use of professional curiosity and the details given about childrens family circumstances and their lived experiences. The timeliness of formal strategy meetings outside of normal working hours, for children who may be at risk of significant harm. The delivery of Operation Encompass, to ensure police are consistently informing schools when children have experienced domestic abuse.</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</si>
  <si>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</si>
  <si>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</si>
  <si>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</si>
  <si>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</si>
  <si>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</si>
  <si>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</si>
  <si>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</si>
  <si>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</si>
  <si>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</si>
  <si>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</si>
  <si>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</si>
  <si>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</si>
  <si>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</si>
  <si>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</si>
  <si>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</si>
  <si>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</si>
  <si>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</si>
  <si>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</si>
  <si>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</si>
  <si>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</si>
  <si>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</si>
  <si>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</si>
  <si>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</si>
  <si>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</si>
  <si>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</si>
  <si>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</si>
  <si>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</si>
  <si>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</si>
  <si>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</si>
  <si>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</si>
  <si>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</si>
  <si>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</si>
  <si>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</si>
  <si>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</si>
  <si>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</si>
  <si>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</si>
  <si>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</si>
  <si>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</si>
  <si>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</si>
  <si>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</si>
  <si>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</si>
  <si>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</si>
  <si>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</si>
  <si>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</si>
  <si>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</si>
  <si>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</si>
  <si>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</si>
  <si>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</si>
  <si>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</si>
  <si>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</si>
  <si>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</si>
  <si>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</si>
  <si>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</si>
  <si>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</si>
  <si>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</si>
  <si>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</si>
  <si>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</si>
  <si>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</si>
  <si>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</si>
  <si>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</si>
  <si>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</si>
  <si>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</si>
  <si>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</si>
  <si>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Abuse and neglect in oxfordshire between 7 march 2016 and 12 march 2016.</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</si>
  <si>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</si>
  <si>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</si>
  <si>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</si>
  <si>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</si>
  <si>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</si>
  <si>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</si>
  <si>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</si>
  <si>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</si>
  <si>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</si>
  <si>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</si>
  <si>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</si>
  <si>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Abuse and neglect in peterborough city council between 26 and 30 june 2017.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</si>
  <si>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</si>
  <si>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</si>
  <si>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</si>
  <si>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</si>
  <si>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</si>
  <si>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</si>
  <si>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</si>
  <si>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</si>
  <si>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</si>
  <si>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</si>
  <si>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Childrens mental health in plymouth between 18 november 2019 and 22 november 2019.</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</si>
  <si>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</si>
  <si>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</si>
  <si>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</si>
  <si>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</si>
  <si>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</si>
  <si>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</si>
  <si>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</si>
  <si>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</si>
  <si>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</si>
  <si>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</si>
  <si>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</si>
  <si>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Childrens mental health in portsmouth between 9 and 13 december 2019.</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</si>
  <si>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</si>
  <si>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</si>
  <si>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</si>
  <si>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</si>
  <si>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</si>
  <si>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</si>
  <si>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</si>
  <si>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</si>
  <si>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</si>
  <si>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</si>
  <si>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Identification of initial need and risk (often referred to as the front door) in rochdale.</t>
  </si>
  <si>
    <t>and areas for improvement. Through analysis of audits under section 11 of the Children Act 2004, the RBSCP has assured itself that safeguarding is a priority for all partner agencies. Themed audits provide appropriate recommendations for change, but further analysis has not taken place to evaluate whether practice has changed or improved.</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</si>
  <si>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</si>
  <si>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</si>
  <si>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</si>
  <si>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</si>
  <si>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</si>
  <si>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</si>
  <si>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</si>
  <si>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</si>
  <si>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</si>
  <si>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Identification of initial need and risk in the royal borough of windsor and maidenhead.</t>
  </si>
  <si>
    <t>and areas for improvement and is responsive to challenge. Partners demonstrate mostly effective scrutiny and oversight of frontline practice across all agencies. The partnership is focused on driving improvements to the provision offered to children and young people in need at their first point of contact with services.</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</si>
  <si>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</si>
  <si>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</si>
  <si>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</si>
  <si>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</si>
  <si>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</si>
  <si>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</si>
  <si>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</si>
  <si>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</si>
  <si>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</si>
  <si>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Abuse and neglect in salford between 12 and 16 september 2016.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</si>
  <si>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</si>
  <si>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</si>
  <si>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</si>
  <si>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</si>
  <si>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</si>
  <si>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</si>
  <si>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</si>
  <si>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</si>
  <si>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</si>
  <si>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Childrens mental health in sefton.</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</si>
  <si>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</si>
  <si>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</si>
  <si>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</si>
  <si>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</si>
  <si>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</si>
  <si>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</si>
  <si>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</si>
  <si>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</si>
  <si>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</si>
  <si>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</si>
  <si>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</si>
  <si>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</si>
  <si>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Sexual abuse in the family in shropshire between 19 november 2018 and 23 november 2018.</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</si>
  <si>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</si>
  <si>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</si>
  <si>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</si>
  <si>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</si>
  <si>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</si>
  <si>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</si>
  <si>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</si>
  <si>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</si>
  <si>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</si>
  <si>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The identification of initial need and risk in solihull.</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</si>
  <si>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</si>
  <si>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</si>
  <si>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</si>
  <si>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</si>
  <si>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</si>
  <si>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</si>
  <si>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</si>
  <si>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</si>
  <si>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</si>
  <si>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</si>
  <si>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Serious youth violence in somerset.</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</si>
  <si>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</si>
  <si>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Child-centred and positive relationships between children and early intervention workers, including family intervention specialists. The involvement of children in identifying their priorities for reducing risk, both individually and collectively. The level of knowledge and understanding in the emergency duty service of serious youth violence and county lines.</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</si>
  <si>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</si>
  <si>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</si>
  <si>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</si>
  <si>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</si>
  <si>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</si>
  <si>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</si>
  <si>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</si>
  <si>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</si>
  <si>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</si>
  <si>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Abuse and neglect in south tyneside metropolitan borough between 22 and 26 february 2016.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</si>
  <si>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</si>
  <si>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</si>
  <si>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</si>
  <si>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</si>
  <si>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</si>
  <si>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</si>
  <si>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</si>
  <si>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</si>
  <si>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</si>
  <si>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Child sexual exploitation, children associated with gangs and at risk of exploitation and children missing from home, care or education in southend-on-sea between 19 and 23 march 2018.</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</si>
  <si>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</si>
  <si>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</si>
  <si>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</si>
  <si>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</si>
  <si>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</si>
  <si>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</si>
  <si>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</si>
  <si>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</si>
  <si>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</si>
  <si>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</si>
  <si>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Abuse and neglect in stockton-on-tees between 20 and 24 november 2017.</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</si>
  <si>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</si>
  <si>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</si>
  <si>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</si>
  <si>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</si>
  <si>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</si>
  <si>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</si>
  <si>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</si>
  <si>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</si>
  <si>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</si>
  <si>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</si>
  <si>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Children and families who need help.</t>
  </si>
  <si>
    <t>The LSPs highly evolved and mature strategic relationships with its key partners and local organisations have led to creative, innovative early help services, ensuring that children swiftly get the right level of help. Robust governance arrangements are enhanced by a culture of professional curiosity, accountability and respectful challenge. Leaders know their services well.</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</si>
  <si>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</si>
  <si>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</si>
  <si>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</si>
  <si>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</si>
  <si>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</si>
  <si>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</si>
  <si>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</si>
  <si>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</si>
  <si>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</si>
  <si>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who need help.</t>
  </si>
  <si>
    <t>and the further areas for development. The partnership is investing in a clear shared vision of early help, and they are increasingly working well together. The partnership has engaged well with partners in the community and voluntary sector and the large number of borough councils.</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</si>
  <si>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</si>
  <si>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</si>
  <si>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</si>
  <si>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</si>
  <si>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</si>
  <si>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</si>
  <si>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</si>
  <si>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</si>
  <si>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</si>
  <si>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Identification of initial need and risk in torbay.</t>
  </si>
  <si>
    <t>A strong partnership approach to providing early help is making a positive difference for many children. The development of family hubs and the access families have to immediate support. Consistently good multi-agency attendance and information-sharing in the MASH supports and protects children.</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</si>
  <si>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</si>
  <si>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</si>
  <si>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</si>
  <si>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</si>
  <si>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</si>
  <si>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</si>
  <si>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</si>
  <si>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</si>
  <si>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</si>
  <si>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Identification of initial need and risk in walsall.</t>
  </si>
  <si>
    <t>in practice. The Operations and Scrutiny Group proactively requested assurance from the MASH Management Group about the front door practice in the context of the findings of the Solihull Joint Targeted Area Inspection. The MASH Management Group reviewed whether the areas for improvement and priority actions were relevant to Walsalls front door.</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</si>
  <si>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</si>
  <si>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</si>
  <si>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</si>
  <si>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</si>
  <si>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</si>
  <si>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</si>
  <si>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</si>
  <si>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</si>
  <si>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</si>
  <si>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Abuse and neglect in wiltshire between 31 october and 4 november 2016.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</si>
  <si>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</si>
  <si>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</si>
  <si>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</si>
  <si>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</si>
  <si>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</si>
  <si>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</si>
  <si>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</si>
  <si>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</si>
  <si>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</si>
  <si>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</si>
  <si>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who need help in the wirral.</t>
  </si>
  <si>
    <t>Senior leaders in partner agencies have a shared and well-developed vision for early help in the Wirral. Staff across statutory and voluntary agencies have understood and engaged with this. There is a broad range of locality-based early help and family support services available to children and their families that are making a positive difference.</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</si>
  <si>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</si>
  <si>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</si>
  <si>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</si>
  <si>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</si>
  <si>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</si>
  <si>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</si>
  <si>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</si>
  <si>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</si>
  <si>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</si>
  <si>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Abuse and neglect in wokingham borough council between 22 may and 26 may 2017.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</si>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</sst>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190981" TargetMode="External"/><Relationship Id="rId21" Type="http://schemas.openxmlformats.org/officeDocument/2006/relationships/hyperlink" Target="https://files.ofsted.gov.uk/v1/file/50246983" TargetMode="External"/><Relationship Id="rId22" Type="http://schemas.openxmlformats.org/officeDocument/2006/relationships/hyperlink" Target="https://files.ofsted.gov.uk/v1/file/50246977" TargetMode="External"/><Relationship Id="rId23" Type="http://schemas.openxmlformats.org/officeDocument/2006/relationships/hyperlink" Target="https://files.ofsted.gov.uk/v1/file/50000226" TargetMode="External"/><Relationship Id="rId24" Type="http://schemas.openxmlformats.org/officeDocument/2006/relationships/hyperlink" Target="https://files.ofsted.gov.uk/v1/file/50000222" TargetMode="External"/><Relationship Id="rId25" Type="http://schemas.openxmlformats.org/officeDocument/2006/relationships/hyperlink" Target="https://files.ofsted.gov.uk/v1/file/50148145" TargetMode="External"/><Relationship Id="rId26" Type="http://schemas.openxmlformats.org/officeDocument/2006/relationships/hyperlink" Target="https://files.ofsted.gov.uk/v1/file/50000217" TargetMode="External"/><Relationship Id="rId27" Type="http://schemas.openxmlformats.org/officeDocument/2006/relationships/hyperlink" Target="https://files.ofsted.gov.uk/v1/file/50004431" TargetMode="External"/><Relationship Id="rId28" Type="http://schemas.openxmlformats.org/officeDocument/2006/relationships/hyperlink" Target="https://files.ofsted.gov.uk/v1/file/50024897" TargetMode="External"/><Relationship Id="rId29" Type="http://schemas.openxmlformats.org/officeDocument/2006/relationships/hyperlink" Target="https://files.ofsted.gov.uk/v1/file/50217932" TargetMode="External"/><Relationship Id="rId30" Type="http://schemas.openxmlformats.org/officeDocument/2006/relationships/hyperlink" Target="https://files.ofsted.gov.uk/v1/file/50000225" TargetMode="External"/><Relationship Id="rId31" Type="http://schemas.openxmlformats.org/officeDocument/2006/relationships/hyperlink" Target="https://files.ofsted.gov.uk/v1/file/50052395" TargetMode="External"/><Relationship Id="rId32" Type="http://schemas.openxmlformats.org/officeDocument/2006/relationships/hyperlink" Target="https://files.ofsted.gov.uk/v1/file/50206436" TargetMode="External"/><Relationship Id="rId33" Type="http://schemas.openxmlformats.org/officeDocument/2006/relationships/hyperlink" Target="https://files.ofsted.gov.uk/v1/file/50239374" TargetMode="External"/><Relationship Id="rId34" Type="http://schemas.openxmlformats.org/officeDocument/2006/relationships/hyperlink" Target="https://files.ofsted.gov.uk/v1/file/50256172" TargetMode="External"/><Relationship Id="rId35" Type="http://schemas.openxmlformats.org/officeDocument/2006/relationships/hyperlink" Target="https://files.ofsted.gov.uk/v1/file/50227080" TargetMode="External"/><Relationship Id="rId36" Type="http://schemas.openxmlformats.org/officeDocument/2006/relationships/hyperlink" Target="https://files.ofsted.gov.uk/v1/file/50234228" TargetMode="External"/><Relationship Id="rId37" Type="http://schemas.openxmlformats.org/officeDocument/2006/relationships/hyperlink" Target="https://files.ofsted.gov.uk/v1/file/50009659" TargetMode="External"/><Relationship Id="rId38" Type="http://schemas.openxmlformats.org/officeDocument/2006/relationships/hyperlink" Target="https://files.ofsted.gov.uk/v1/file/50134651" TargetMode="External"/><Relationship Id="rId39" Type="http://schemas.openxmlformats.org/officeDocument/2006/relationships/hyperlink" Target="https://files.ofsted.gov.uk/v1/file/50097926" TargetMode="External"/><Relationship Id="rId40" Type="http://schemas.openxmlformats.org/officeDocument/2006/relationships/hyperlink" Target="https://files.ofsted.gov.uk/v1/file/50000219" TargetMode="External"/><Relationship Id="rId41" Type="http://schemas.openxmlformats.org/officeDocument/2006/relationships/hyperlink" Target="https://files.ofsted.gov.uk/v1/file/50000229" TargetMode="External"/><Relationship Id="rId42" Type="http://schemas.openxmlformats.org/officeDocument/2006/relationships/hyperlink" Target="https://files.ofsted.gov.uk/v1/file/50140853" TargetMode="External"/><Relationship Id="rId43" Type="http://schemas.openxmlformats.org/officeDocument/2006/relationships/hyperlink" Target="https://files.ofsted.gov.uk/v1/file/50144233" TargetMode="External"/><Relationship Id="rId44" Type="http://schemas.openxmlformats.org/officeDocument/2006/relationships/hyperlink" Target="https://files.ofsted.gov.uk/v1/file/50252244" TargetMode="External"/><Relationship Id="rId45" Type="http://schemas.openxmlformats.org/officeDocument/2006/relationships/hyperlink" Target="https://files.ofsted.gov.uk/v1/file/50187407" TargetMode="External"/><Relationship Id="rId46" Type="http://schemas.openxmlformats.org/officeDocument/2006/relationships/hyperlink" Target="https://files.ofsted.gov.uk/v1/file/50000227" TargetMode="External"/><Relationship Id="rId47" Type="http://schemas.openxmlformats.org/officeDocument/2006/relationships/hyperlink" Target="https://files.ofsted.gov.uk/v1/file/50134652" TargetMode="External"/><Relationship Id="rId48" Type="http://schemas.openxmlformats.org/officeDocument/2006/relationships/hyperlink" Target="https://files.ofsted.gov.uk/v1/file/50050253" TargetMode="External"/><Relationship Id="rId49" Type="http://schemas.openxmlformats.org/officeDocument/2006/relationships/hyperlink" Target="https://files.ofsted.gov.uk/v1/file/50177948" TargetMode="External"/><Relationship Id="rId50" Type="http://schemas.openxmlformats.org/officeDocument/2006/relationships/hyperlink" Target="https://files.ofsted.gov.uk/v1/file/50252825" TargetMode="External"/><Relationship Id="rId51" Type="http://schemas.openxmlformats.org/officeDocument/2006/relationships/hyperlink" Target="https://files.ofsted.gov.uk/v1/file/50000221" TargetMode="External"/><Relationship Id="rId52" Type="http://schemas.openxmlformats.org/officeDocument/2006/relationships/hyperlink" Target="https://files.ofsted.gov.uk/v1/file/50004430" TargetMode="External"/><Relationship Id="rId53" Type="http://schemas.openxmlformats.org/officeDocument/2006/relationships/hyperlink" Target="https://files.ofsted.gov.uk/v1/file/50000232" TargetMode="External"/><Relationship Id="rId54" Type="http://schemas.openxmlformats.org/officeDocument/2006/relationships/hyperlink" Target="https://files.ofsted.gov.uk/v1/file/50211127" TargetMode="External"/><Relationship Id="rId55" Type="http://schemas.openxmlformats.org/officeDocument/2006/relationships/hyperlink" Target="https://files.ofsted.gov.uk/v1/file/50215331" TargetMode="External"/><Relationship Id="rId56" Type="http://schemas.openxmlformats.org/officeDocument/2006/relationships/hyperlink" Target="https://files.ofsted.gov.uk/v1/file/50238582" TargetMode="External"/><Relationship Id="rId57" Type="http://schemas.openxmlformats.org/officeDocument/2006/relationships/hyperlink" Target="https://files.ofsted.gov.uk/v1/file/50203897" TargetMode="External"/><Relationship Id="rId58" Type="http://schemas.openxmlformats.org/officeDocument/2006/relationships/hyperlink" Target="https://files.ofsted.gov.uk/v1/file/50000228" TargetMode="External"/><Relationship Id="rId59" Type="http://schemas.openxmlformats.org/officeDocument/2006/relationships/hyperlink" Target="https://files.ofsted.gov.uk/v1/file/50208286" TargetMode="External"/><Relationship Id="rId60"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R61"/>
  <sheetViews>
    <sheetView tabSelected="1" workbookViewId="0"/>
  </sheetViews>
  <sheetFormatPr defaultRowHeight="15"/>
  <sheetData>
    <row r="1" spans="1:18">
      <c r="A1" s="1" t="s">
        <v>674</v>
      </c>
      <c r="B1" s="1" t="s">
        <v>675</v>
      </c>
      <c r="C1" s="1" t="s">
        <v>676</v>
      </c>
      <c r="D1" s="1" t="s">
        <v>677</v>
      </c>
      <c r="E1" s="1" t="s">
        <v>678</v>
      </c>
      <c r="F1" s="1" t="s">
        <v>679</v>
      </c>
      <c r="G1" s="1" t="s">
        <v>680</v>
      </c>
      <c r="H1" s="1" t="s">
        <v>681</v>
      </c>
      <c r="I1" s="1" t="s">
        <v>682</v>
      </c>
      <c r="J1" s="1" t="s">
        <v>683</v>
      </c>
      <c r="K1" s="1" t="s">
        <v>684</v>
      </c>
      <c r="L1" s="1" t="s">
        <v>685</v>
      </c>
      <c r="M1" s="1" t="s">
        <v>686</v>
      </c>
      <c r="N1" s="1" t="s">
        <v>687</v>
      </c>
      <c r="O1" s="1" t="s">
        <v>688</v>
      </c>
      <c r="P1" s="1" t="s">
        <v>689</v>
      </c>
      <c r="Q1" s="1" t="s">
        <v>690</v>
      </c>
      <c r="R1" s="1" t="s">
        <v>691</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39</v>
      </c>
      <c r="D5" t="s">
        <v>40</v>
      </c>
      <c r="E5" t="s">
        <v>41</v>
      </c>
      <c r="F5" t="s">
        <v>42</v>
      </c>
      <c r="G5" s="2" t="s">
        <v>43</v>
      </c>
      <c r="H5" t="s">
        <v>44</v>
      </c>
      <c r="I5" t="s">
        <v>44</v>
      </c>
      <c r="J5" s="3">
        <f>HYPERLINK(".\.\export_data\inspection_reports\80436_bracknell forest", ".\export_data\inspection_reports\80436_bracknell forest")</f>
        <v>0</v>
      </c>
      <c r="K5" t="s">
        <v>45</v>
      </c>
      <c r="L5" t="s">
        <v>46</v>
      </c>
      <c r="M5" t="s">
        <v>47</v>
      </c>
      <c r="N5" t="s">
        <v>48</v>
      </c>
      <c r="O5" t="s">
        <v>9</v>
      </c>
      <c r="P5" t="s">
        <v>9</v>
      </c>
      <c r="Q5" t="s">
        <v>12</v>
      </c>
      <c r="R5" t="s">
        <v>9</v>
      </c>
    </row>
    <row r="6" spans="1:18">
      <c r="A6" t="s">
        <v>49</v>
      </c>
      <c r="B6" t="s">
        <v>50</v>
      </c>
      <c r="C6" t="s">
        <v>51</v>
      </c>
      <c r="D6" t="s">
        <v>52</v>
      </c>
      <c r="E6" t="s">
        <v>53</v>
      </c>
      <c r="F6" t="s">
        <v>54</v>
      </c>
      <c r="G6" s="2" t="s">
        <v>55</v>
      </c>
      <c r="H6" t="s">
        <v>56</v>
      </c>
      <c r="I6" t="s">
        <v>56</v>
      </c>
      <c r="J6" s="3">
        <f>HYPERLINK(".\.\export_data\inspection_reports\80441_bristol", ".\export_data\inspection_reports\80441_bristol")</f>
        <v>0</v>
      </c>
      <c r="K6" t="s">
        <v>57</v>
      </c>
      <c r="L6" t="s">
        <v>9</v>
      </c>
      <c r="M6" t="s">
        <v>58</v>
      </c>
      <c r="N6" t="s">
        <v>59</v>
      </c>
      <c r="O6" t="s">
        <v>9</v>
      </c>
      <c r="P6" t="s">
        <v>9</v>
      </c>
      <c r="Q6" t="s">
        <v>60</v>
      </c>
      <c r="R6" t="s">
        <v>61</v>
      </c>
    </row>
    <row r="7" spans="1:18">
      <c r="A7" t="s">
        <v>62</v>
      </c>
      <c r="B7" t="s">
        <v>63</v>
      </c>
      <c r="C7" t="s">
        <v>39</v>
      </c>
      <c r="D7" t="s">
        <v>64</v>
      </c>
      <c r="E7" t="s">
        <v>65</v>
      </c>
      <c r="F7" t="s">
        <v>66</v>
      </c>
      <c r="G7" s="2" t="s">
        <v>67</v>
      </c>
      <c r="H7" t="s">
        <v>68</v>
      </c>
      <c r="I7" t="s">
        <v>68</v>
      </c>
      <c r="J7" s="3">
        <f>HYPERLINK(".\.\export_data\inspection_reports\80442_buckinghamshire", ".\export_data\inspection_reports\80442_buckinghamshire")</f>
        <v>0</v>
      </c>
      <c r="K7" t="s">
        <v>69</v>
      </c>
      <c r="L7" t="s">
        <v>9</v>
      </c>
      <c r="M7" t="s">
        <v>9</v>
      </c>
      <c r="N7" t="s">
        <v>70</v>
      </c>
      <c r="O7" t="s">
        <v>71</v>
      </c>
      <c r="P7" t="s">
        <v>72</v>
      </c>
      <c r="Q7" t="s">
        <v>12</v>
      </c>
      <c r="R7" t="s">
        <v>9</v>
      </c>
    </row>
    <row r="8" spans="1:18">
      <c r="A8" t="s">
        <v>73</v>
      </c>
      <c r="B8" t="s">
        <v>74</v>
      </c>
      <c r="C8" t="s">
        <v>15</v>
      </c>
      <c r="D8" t="s">
        <v>75</v>
      </c>
      <c r="E8" t="s">
        <v>76</v>
      </c>
      <c r="F8" t="s">
        <v>77</v>
      </c>
      <c r="G8" s="2" t="s">
        <v>78</v>
      </c>
      <c r="H8" t="s">
        <v>79</v>
      </c>
      <c r="I8" t="s">
        <v>79</v>
      </c>
      <c r="J8" s="3">
        <f>HYPERLINK(".\.\export_data\inspection_reports\80446_central bedfordshire", ".\export_data\inspection_reports\80446_central bedfordshire")</f>
        <v>0</v>
      </c>
      <c r="K8" t="s">
        <v>80</v>
      </c>
      <c r="L8" t="s">
        <v>9</v>
      </c>
      <c r="M8" t="s">
        <v>81</v>
      </c>
      <c r="N8" t="s">
        <v>82</v>
      </c>
      <c r="O8" t="s">
        <v>9</v>
      </c>
      <c r="P8" t="s">
        <v>9</v>
      </c>
      <c r="Q8" t="s">
        <v>60</v>
      </c>
      <c r="R8" t="s">
        <v>83</v>
      </c>
    </row>
    <row r="9" spans="1:18">
      <c r="A9" t="s">
        <v>84</v>
      </c>
      <c r="B9" t="s">
        <v>85</v>
      </c>
      <c r="C9" t="s">
        <v>27</v>
      </c>
      <c r="D9" t="s">
        <v>86</v>
      </c>
      <c r="E9" t="s">
        <v>87</v>
      </c>
      <c r="F9" t="s">
        <v>88</v>
      </c>
      <c r="G9" s="2" t="s">
        <v>89</v>
      </c>
      <c r="H9" t="s">
        <v>90</v>
      </c>
      <c r="I9" t="s">
        <v>90</v>
      </c>
      <c r="J9" s="3">
        <f>HYPERLINK(".\.\export_data\inspection_reports\80447_cheshire east", ".\export_data\inspection_reports\80447_cheshire east")</f>
        <v>0</v>
      </c>
      <c r="K9" t="s">
        <v>91</v>
      </c>
      <c r="L9" t="s">
        <v>9</v>
      </c>
      <c r="M9" t="s">
        <v>9</v>
      </c>
      <c r="N9" t="s">
        <v>92</v>
      </c>
      <c r="O9" t="s">
        <v>93</v>
      </c>
      <c r="P9" t="s">
        <v>94</v>
      </c>
      <c r="Q9" t="s">
        <v>12</v>
      </c>
      <c r="R9" t="s">
        <v>9</v>
      </c>
    </row>
    <row r="10" spans="1:18">
      <c r="A10" t="s">
        <v>95</v>
      </c>
      <c r="B10" t="s">
        <v>96</v>
      </c>
      <c r="C10" t="s">
        <v>27</v>
      </c>
      <c r="D10" t="s">
        <v>97</v>
      </c>
      <c r="E10" t="s">
        <v>98</v>
      </c>
      <c r="F10" t="s">
        <v>99</v>
      </c>
      <c r="G10" s="2" t="s">
        <v>100</v>
      </c>
      <c r="H10" t="s">
        <v>101</v>
      </c>
      <c r="I10" t="s">
        <v>101</v>
      </c>
      <c r="J10" s="3">
        <f>HYPERLINK(".\.\export_data\inspection_reports\80448_cheshire west and chester", ".\export_data\inspection_reports\80448_cheshire west and chester")</f>
        <v>0</v>
      </c>
      <c r="K10" t="s">
        <v>102</v>
      </c>
      <c r="L10" t="s">
        <v>9</v>
      </c>
      <c r="M10" t="s">
        <v>103</v>
      </c>
      <c r="N10" t="s">
        <v>104</v>
      </c>
      <c r="O10" t="s">
        <v>9</v>
      </c>
      <c r="P10" t="s">
        <v>9</v>
      </c>
      <c r="Q10" t="s">
        <v>60</v>
      </c>
      <c r="R10" t="s">
        <v>105</v>
      </c>
    </row>
    <row r="11" spans="1:18">
      <c r="A11" t="s">
        <v>106</v>
      </c>
      <c r="B11" t="s">
        <v>107</v>
      </c>
      <c r="C11" t="s">
        <v>2</v>
      </c>
      <c r="D11" t="s">
        <v>108</v>
      </c>
      <c r="E11" t="s">
        <v>109</v>
      </c>
      <c r="F11" t="s">
        <v>110</v>
      </c>
      <c r="G11" s="2" t="s">
        <v>111</v>
      </c>
      <c r="H11" t="s">
        <v>112</v>
      </c>
      <c r="I11" t="s">
        <v>112</v>
      </c>
      <c r="J11" s="3">
        <f>HYPERLINK(".\.\export_data\inspection_reports\80449_bradford", ".\export_data\inspection_reports\80449_bradford")</f>
        <v>0</v>
      </c>
      <c r="K11" t="s">
        <v>113</v>
      </c>
      <c r="L11" t="s">
        <v>9</v>
      </c>
      <c r="M11" t="s">
        <v>114</v>
      </c>
      <c r="N11" t="s">
        <v>115</v>
      </c>
      <c r="O11" t="s">
        <v>9</v>
      </c>
      <c r="P11" t="s">
        <v>9</v>
      </c>
      <c r="Q11" t="s">
        <v>60</v>
      </c>
      <c r="R11" t="s">
        <v>116</v>
      </c>
    </row>
    <row r="12" spans="1:18">
      <c r="A12" t="s">
        <v>117</v>
      </c>
      <c r="B12" t="s">
        <v>118</v>
      </c>
      <c r="C12" t="s">
        <v>2</v>
      </c>
      <c r="D12" t="s">
        <v>119</v>
      </c>
      <c r="E12" t="s">
        <v>120</v>
      </c>
      <c r="F12" t="s">
        <v>121</v>
      </c>
      <c r="G12" s="2" t="s">
        <v>122</v>
      </c>
      <c r="H12" t="s">
        <v>123</v>
      </c>
      <c r="I12" t="s">
        <v>123</v>
      </c>
      <c r="J12" s="3">
        <f>HYPERLINK(".\.\export_data\inspection_reports\80453_york", ".\export_data\inspection_reports\80453_york")</f>
        <v>0</v>
      </c>
      <c r="K12" t="s">
        <v>124</v>
      </c>
      <c r="L12" t="s">
        <v>9</v>
      </c>
      <c r="M12" t="s">
        <v>125</v>
      </c>
      <c r="N12" t="s">
        <v>126</v>
      </c>
      <c r="O12" t="s">
        <v>9</v>
      </c>
      <c r="P12" t="s">
        <v>9</v>
      </c>
      <c r="Q12" t="s">
        <v>12</v>
      </c>
      <c r="R12" t="s">
        <v>9</v>
      </c>
    </row>
    <row r="13" spans="1:18">
      <c r="A13" t="s">
        <v>127</v>
      </c>
      <c r="B13" t="s">
        <v>128</v>
      </c>
      <c r="C13" t="s">
        <v>51</v>
      </c>
      <c r="D13" t="s">
        <v>129</v>
      </c>
      <c r="E13" t="s">
        <v>130</v>
      </c>
      <c r="F13" t="s">
        <v>131</v>
      </c>
      <c r="G13" s="2" t="s">
        <v>132</v>
      </c>
      <c r="H13" t="s">
        <v>133</v>
      </c>
      <c r="I13" t="s">
        <v>133</v>
      </c>
      <c r="J13" s="3">
        <f>HYPERLINK(".\.\export_data\inspection_reports\80454_cornwall", ".\export_data\inspection_reports\80454_cornwall")</f>
        <v>0</v>
      </c>
      <c r="K13" t="s">
        <v>134</v>
      </c>
      <c r="L13" t="s">
        <v>135</v>
      </c>
      <c r="M13" t="s">
        <v>136</v>
      </c>
      <c r="N13" t="s">
        <v>137</v>
      </c>
      <c r="O13" t="s">
        <v>9</v>
      </c>
      <c r="P13" t="s">
        <v>9</v>
      </c>
      <c r="Q13" t="s">
        <v>12</v>
      </c>
      <c r="R13" t="s">
        <v>9</v>
      </c>
    </row>
    <row r="14" spans="1:18">
      <c r="A14" t="s">
        <v>138</v>
      </c>
      <c r="B14" t="s">
        <v>139</v>
      </c>
      <c r="C14" t="s">
        <v>140</v>
      </c>
      <c r="D14" t="s">
        <v>141</v>
      </c>
      <c r="E14" t="s">
        <v>142</v>
      </c>
      <c r="F14" t="s">
        <v>143</v>
      </c>
      <c r="G14" s="2" t="s">
        <v>144</v>
      </c>
      <c r="H14" t="s">
        <v>145</v>
      </c>
      <c r="I14" t="s">
        <v>145</v>
      </c>
      <c r="J14" s="3">
        <f>HYPERLINK(".\.\export_data\inspection_reports\80456_coventry", ".\export_data\inspection_reports\80456_coventry")</f>
        <v>0</v>
      </c>
      <c r="K14" t="s">
        <v>146</v>
      </c>
      <c r="L14" t="s">
        <v>9</v>
      </c>
      <c r="M14" t="s">
        <v>9</v>
      </c>
      <c r="N14" t="s">
        <v>147</v>
      </c>
      <c r="O14" t="s">
        <v>148</v>
      </c>
      <c r="P14" t="s">
        <v>149</v>
      </c>
      <c r="Q14" t="s">
        <v>12</v>
      </c>
      <c r="R14" t="s">
        <v>9</v>
      </c>
    </row>
    <row r="15" spans="1:18">
      <c r="A15" t="s">
        <v>150</v>
      </c>
      <c r="B15" t="s">
        <v>151</v>
      </c>
      <c r="C15" t="s">
        <v>152</v>
      </c>
      <c r="D15" t="s">
        <v>153</v>
      </c>
      <c r="E15" t="s">
        <v>154</v>
      </c>
      <c r="F15" t="s">
        <v>155</v>
      </c>
      <c r="G15" s="2" t="s">
        <v>156</v>
      </c>
      <c r="H15" t="s">
        <v>157</v>
      </c>
      <c r="I15" t="s">
        <v>157</v>
      </c>
      <c r="J15" s="3">
        <f>HYPERLINK(".\.\export_data\inspection_reports\80459_derby", ".\export_data\inspection_reports\80459_derby")</f>
        <v>0</v>
      </c>
      <c r="K15" t="s">
        <v>158</v>
      </c>
      <c r="L15" t="s">
        <v>9</v>
      </c>
      <c r="M15" t="s">
        <v>159</v>
      </c>
      <c r="N15" t="s">
        <v>160</v>
      </c>
      <c r="O15" t="s">
        <v>9</v>
      </c>
      <c r="P15" t="s">
        <v>9</v>
      </c>
      <c r="Q15" t="s">
        <v>12</v>
      </c>
      <c r="R15" t="s">
        <v>9</v>
      </c>
    </row>
    <row r="16" spans="1:18">
      <c r="A16" t="s">
        <v>161</v>
      </c>
      <c r="B16" t="s">
        <v>162</v>
      </c>
      <c r="C16" t="s">
        <v>163</v>
      </c>
      <c r="D16" t="s">
        <v>164</v>
      </c>
      <c r="E16" t="s">
        <v>165</v>
      </c>
      <c r="F16" t="s">
        <v>166</v>
      </c>
      <c r="G16" s="2" t="s">
        <v>167</v>
      </c>
      <c r="H16" t="s">
        <v>168</v>
      </c>
      <c r="I16" t="s">
        <v>168</v>
      </c>
      <c r="J16" s="3">
        <f>HYPERLINK(".\.\export_data\inspection_reports\80465_durham", ".\export_data\inspection_reports\80465_durham")</f>
        <v>0</v>
      </c>
      <c r="K16" t="s">
        <v>169</v>
      </c>
      <c r="L16" t="s">
        <v>170</v>
      </c>
      <c r="M16" t="s">
        <v>171</v>
      </c>
      <c r="N16" t="s">
        <v>172</v>
      </c>
      <c r="O16" t="s">
        <v>9</v>
      </c>
      <c r="P16" t="s">
        <v>9</v>
      </c>
      <c r="Q16" t="s">
        <v>12</v>
      </c>
      <c r="R16" t="s">
        <v>9</v>
      </c>
    </row>
    <row r="17" spans="1:18">
      <c r="A17" t="s">
        <v>173</v>
      </c>
      <c r="B17" t="s">
        <v>174</v>
      </c>
      <c r="C17" t="s">
        <v>39</v>
      </c>
      <c r="D17" t="s">
        <v>175</v>
      </c>
      <c r="E17" t="s">
        <v>176</v>
      </c>
      <c r="F17" t="s">
        <v>177</v>
      </c>
      <c r="G17" s="2" t="s">
        <v>178</v>
      </c>
      <c r="H17" t="s">
        <v>179</v>
      </c>
      <c r="I17" t="s">
        <v>179</v>
      </c>
      <c r="J17" s="3">
        <f>HYPERLINK(".\.\export_data\inspection_reports\80467_east sussex", ".\export_data\inspection_reports\80467_east sussex")</f>
        <v>0</v>
      </c>
      <c r="K17" t="s">
        <v>180</v>
      </c>
      <c r="L17" t="s">
        <v>9</v>
      </c>
      <c r="M17" t="s">
        <v>181</v>
      </c>
      <c r="N17" t="s">
        <v>182</v>
      </c>
      <c r="O17" t="s">
        <v>9</v>
      </c>
      <c r="P17" t="s">
        <v>9</v>
      </c>
      <c r="Q17" t="s">
        <v>60</v>
      </c>
      <c r="R17" t="s">
        <v>183</v>
      </c>
    </row>
    <row r="18" spans="1:18">
      <c r="A18" t="s">
        <v>184</v>
      </c>
      <c r="B18" t="s">
        <v>185</v>
      </c>
      <c r="C18" t="s">
        <v>51</v>
      </c>
      <c r="D18" t="s">
        <v>186</v>
      </c>
      <c r="E18" t="s">
        <v>187</v>
      </c>
      <c r="F18" t="s">
        <v>188</v>
      </c>
      <c r="G18" s="2" t="s">
        <v>189</v>
      </c>
      <c r="H18" t="s">
        <v>190</v>
      </c>
      <c r="I18" t="s">
        <v>190</v>
      </c>
      <c r="J18" s="3">
        <f>HYPERLINK(".\.\export_data\inspection_reports\80470_gloucestershire", ".\export_data\inspection_reports\80470_gloucestershire")</f>
        <v>0</v>
      </c>
      <c r="K18" t="s">
        <v>191</v>
      </c>
      <c r="L18" t="s">
        <v>9</v>
      </c>
      <c r="M18" t="s">
        <v>9</v>
      </c>
      <c r="N18" t="s">
        <v>192</v>
      </c>
      <c r="O18" t="s">
        <v>193</v>
      </c>
      <c r="P18" t="s">
        <v>194</v>
      </c>
      <c r="Q18" t="s">
        <v>12</v>
      </c>
      <c r="R18" t="s">
        <v>9</v>
      </c>
    </row>
    <row r="19" spans="1:18">
      <c r="A19" t="s">
        <v>195</v>
      </c>
      <c r="B19" t="s">
        <v>196</v>
      </c>
      <c r="C19" t="s">
        <v>27</v>
      </c>
      <c r="D19" t="s">
        <v>197</v>
      </c>
      <c r="E19" t="s">
        <v>198</v>
      </c>
      <c r="F19" t="s">
        <v>199</v>
      </c>
      <c r="G19" s="2" t="s">
        <v>200</v>
      </c>
      <c r="H19" t="s">
        <v>201</v>
      </c>
      <c r="I19" t="s">
        <v>201</v>
      </c>
      <c r="J19" s="3">
        <f>HYPERLINK(".\.\export_data\inspection_reports\80471_halton", ".\export_data\inspection_reports\80471_halton")</f>
        <v>0</v>
      </c>
      <c r="K19" t="s">
        <v>202</v>
      </c>
      <c r="L19" t="s">
        <v>9</v>
      </c>
      <c r="M19" t="s">
        <v>203</v>
      </c>
      <c r="N19" t="s">
        <v>204</v>
      </c>
      <c r="O19" t="s">
        <v>9</v>
      </c>
      <c r="P19" t="s">
        <v>9</v>
      </c>
      <c r="Q19" t="s">
        <v>60</v>
      </c>
      <c r="R19" t="s">
        <v>205</v>
      </c>
    </row>
    <row r="20" spans="1:18">
      <c r="A20" t="s">
        <v>206</v>
      </c>
      <c r="B20" t="s">
        <v>207</v>
      </c>
      <c r="C20" t="s">
        <v>39</v>
      </c>
      <c r="D20" t="s">
        <v>208</v>
      </c>
      <c r="E20" t="s">
        <v>209</v>
      </c>
      <c r="F20" t="s">
        <v>210</v>
      </c>
      <c r="G20" s="2" t="s">
        <v>211</v>
      </c>
      <c r="H20" t="s">
        <v>212</v>
      </c>
      <c r="I20" t="s">
        <v>213</v>
      </c>
      <c r="J20" s="3">
        <f>HYPERLINK(".\.\export_data\inspection_reports\80472_hampshire", ".\export_data\inspection_reports\80472_hampshire")</f>
        <v>0</v>
      </c>
      <c r="K20" t="s">
        <v>214</v>
      </c>
      <c r="L20" t="s">
        <v>9</v>
      </c>
      <c r="M20" t="s">
        <v>215</v>
      </c>
      <c r="N20" t="s">
        <v>216</v>
      </c>
      <c r="O20" t="s">
        <v>9</v>
      </c>
      <c r="P20" t="s">
        <v>9</v>
      </c>
      <c r="Q20" t="s">
        <v>60</v>
      </c>
      <c r="R20" t="s">
        <v>217</v>
      </c>
    </row>
    <row r="21" spans="1:18">
      <c r="A21" t="s">
        <v>218</v>
      </c>
      <c r="B21" t="s">
        <v>219</v>
      </c>
      <c r="C21" t="s">
        <v>2</v>
      </c>
      <c r="D21" t="s">
        <v>220</v>
      </c>
      <c r="E21" t="s">
        <v>221</v>
      </c>
      <c r="F21" t="s">
        <v>222</v>
      </c>
      <c r="G21" s="2" t="s">
        <v>223</v>
      </c>
      <c r="H21" t="s">
        <v>224</v>
      </c>
      <c r="I21" t="s">
        <v>224</v>
      </c>
      <c r="J21" s="3">
        <f>HYPERLINK(".\.\export_data\inspection_reports\80478_kirklees", ".\export_data\inspection_reports\80478_kirklees")</f>
        <v>0</v>
      </c>
      <c r="K21" t="s">
        <v>225</v>
      </c>
      <c r="L21" t="s">
        <v>9</v>
      </c>
      <c r="M21" t="s">
        <v>9</v>
      </c>
      <c r="N21" t="s">
        <v>9</v>
      </c>
      <c r="O21" t="s">
        <v>226</v>
      </c>
      <c r="P21" t="s">
        <v>227</v>
      </c>
      <c r="Q21" t="s">
        <v>12</v>
      </c>
      <c r="R21" t="s">
        <v>9</v>
      </c>
    </row>
    <row r="22" spans="1:18">
      <c r="A22" t="s">
        <v>228</v>
      </c>
      <c r="B22" t="s">
        <v>229</v>
      </c>
      <c r="C22" t="s">
        <v>27</v>
      </c>
      <c r="D22" t="s">
        <v>230</v>
      </c>
      <c r="E22" t="s">
        <v>231</v>
      </c>
      <c r="F22" t="s">
        <v>232</v>
      </c>
      <c r="G22" s="2" t="s">
        <v>233</v>
      </c>
      <c r="H22" t="s">
        <v>234</v>
      </c>
      <c r="I22" t="s">
        <v>234</v>
      </c>
      <c r="J22" s="3">
        <f>HYPERLINK(".\.\export_data\inspection_reports\80480_lancashire", ".\export_data\inspection_reports\80480_lancashire")</f>
        <v>0</v>
      </c>
      <c r="K22" t="s">
        <v>235</v>
      </c>
      <c r="L22" t="s">
        <v>9</v>
      </c>
      <c r="M22" t="s">
        <v>9</v>
      </c>
      <c r="N22" t="s">
        <v>236</v>
      </c>
      <c r="O22" t="s">
        <v>237</v>
      </c>
      <c r="P22" t="s">
        <v>238</v>
      </c>
      <c r="Q22" t="s">
        <v>12</v>
      </c>
      <c r="R22" t="s">
        <v>9</v>
      </c>
    </row>
    <row r="23" spans="1:18">
      <c r="A23" t="s">
        <v>239</v>
      </c>
      <c r="B23" t="s">
        <v>240</v>
      </c>
      <c r="C23" t="s">
        <v>2</v>
      </c>
      <c r="D23" t="s">
        <v>241</v>
      </c>
      <c r="E23" t="s">
        <v>242</v>
      </c>
      <c r="F23" t="s">
        <v>243</v>
      </c>
      <c r="G23" s="2" t="s">
        <v>244</v>
      </c>
      <c r="H23" t="s">
        <v>234</v>
      </c>
      <c r="I23" t="s">
        <v>234</v>
      </c>
      <c r="J23" s="3">
        <f>HYPERLINK(".\.\export_data\inspection_reports\80481_leeds", ".\export_data\inspection_reports\80481_leeds")</f>
        <v>0</v>
      </c>
      <c r="K23" t="s">
        <v>245</v>
      </c>
      <c r="L23" t="s">
        <v>9</v>
      </c>
      <c r="M23" t="s">
        <v>9</v>
      </c>
      <c r="N23" t="s">
        <v>246</v>
      </c>
      <c r="O23" t="s">
        <v>247</v>
      </c>
      <c r="P23" t="s">
        <v>248</v>
      </c>
      <c r="Q23" t="s">
        <v>12</v>
      </c>
      <c r="R23" t="s">
        <v>9</v>
      </c>
    </row>
    <row r="24" spans="1:18">
      <c r="A24" t="s">
        <v>249</v>
      </c>
      <c r="B24" t="s">
        <v>250</v>
      </c>
      <c r="C24" t="s">
        <v>152</v>
      </c>
      <c r="D24" t="s">
        <v>251</v>
      </c>
      <c r="E24" t="s">
        <v>252</v>
      </c>
      <c r="F24" t="s">
        <v>253</v>
      </c>
      <c r="G24" s="2" t="s">
        <v>254</v>
      </c>
      <c r="H24" t="s">
        <v>255</v>
      </c>
      <c r="I24" t="s">
        <v>256</v>
      </c>
      <c r="J24" s="3">
        <f>HYPERLINK(".\.\export_data\inspection_reports\80484_lincolnshire", ".\export_data\inspection_reports\80484_lincolnshire")</f>
        <v>0</v>
      </c>
      <c r="K24" t="s">
        <v>257</v>
      </c>
      <c r="L24" t="s">
        <v>9</v>
      </c>
      <c r="M24" t="s">
        <v>258</v>
      </c>
      <c r="N24" t="s">
        <v>259</v>
      </c>
      <c r="O24" t="s">
        <v>9</v>
      </c>
      <c r="P24" t="s">
        <v>9</v>
      </c>
      <c r="Q24" t="s">
        <v>60</v>
      </c>
      <c r="R24" t="s">
        <v>260</v>
      </c>
    </row>
    <row r="25" spans="1:18">
      <c r="A25" t="s">
        <v>261</v>
      </c>
      <c r="B25" t="s">
        <v>262</v>
      </c>
      <c r="C25" t="s">
        <v>27</v>
      </c>
      <c r="D25" t="s">
        <v>263</v>
      </c>
      <c r="E25" t="s">
        <v>264</v>
      </c>
      <c r="F25" t="s">
        <v>265</v>
      </c>
      <c r="G25" s="2" t="s">
        <v>266</v>
      </c>
      <c r="H25" t="s">
        <v>267</v>
      </c>
      <c r="I25" t="s">
        <v>268</v>
      </c>
      <c r="J25" s="3">
        <f>HYPERLINK(".\.\export_data\inspection_reports\80485_liverpool", ".\export_data\inspection_reports\80485_liverpool")</f>
        <v>0</v>
      </c>
      <c r="K25" t="s">
        <v>269</v>
      </c>
      <c r="L25" t="s">
        <v>270</v>
      </c>
      <c r="M25" t="s">
        <v>271</v>
      </c>
      <c r="N25" t="s">
        <v>272</v>
      </c>
      <c r="O25" t="s">
        <v>9</v>
      </c>
      <c r="P25" t="s">
        <v>9</v>
      </c>
      <c r="Q25" t="s">
        <v>273</v>
      </c>
      <c r="R25" t="s">
        <v>274</v>
      </c>
    </row>
    <row r="26" spans="1:18">
      <c r="A26" t="s">
        <v>275</v>
      </c>
      <c r="B26" t="s">
        <v>276</v>
      </c>
      <c r="C26" t="s">
        <v>277</v>
      </c>
      <c r="D26" t="s">
        <v>278</v>
      </c>
      <c r="E26" t="s">
        <v>279</v>
      </c>
      <c r="F26" t="s">
        <v>280</v>
      </c>
      <c r="G26" s="2" t="s">
        <v>281</v>
      </c>
      <c r="H26" t="s">
        <v>282</v>
      </c>
      <c r="I26" t="s">
        <v>282</v>
      </c>
      <c r="J26" s="3">
        <f>HYPERLINK(".\.\export_data\inspection_reports\80488_bexley", ".\export_data\inspection_reports\80488_bexley")</f>
        <v>0</v>
      </c>
      <c r="K26" t="s">
        <v>283</v>
      </c>
      <c r="L26" t="s">
        <v>9</v>
      </c>
      <c r="M26" t="s">
        <v>284</v>
      </c>
      <c r="N26" t="s">
        <v>285</v>
      </c>
      <c r="O26" t="s">
        <v>9</v>
      </c>
      <c r="P26" t="s">
        <v>9</v>
      </c>
      <c r="Q26" t="s">
        <v>60</v>
      </c>
      <c r="R26" t="s">
        <v>286</v>
      </c>
    </row>
    <row r="27" spans="1:18">
      <c r="A27" t="s">
        <v>287</v>
      </c>
      <c r="B27" t="s">
        <v>288</v>
      </c>
      <c r="C27" t="s">
        <v>277</v>
      </c>
      <c r="D27" t="s">
        <v>289</v>
      </c>
      <c r="E27" t="s">
        <v>290</v>
      </c>
      <c r="F27" t="s">
        <v>291</v>
      </c>
      <c r="G27" s="2" t="s">
        <v>292</v>
      </c>
      <c r="H27" t="s">
        <v>293</v>
      </c>
      <c r="I27" t="s">
        <v>293</v>
      </c>
      <c r="J27" s="3">
        <f>HYPERLINK(".\.\export_data\inspection_reports\80492_croydon", ".\export_data\inspection_reports\80492_croydon")</f>
        <v>0</v>
      </c>
      <c r="K27" t="s">
        <v>294</v>
      </c>
      <c r="L27" t="s">
        <v>9</v>
      </c>
      <c r="M27" t="s">
        <v>295</v>
      </c>
      <c r="N27" t="s">
        <v>296</v>
      </c>
      <c r="O27" t="s">
        <v>9</v>
      </c>
      <c r="P27" t="s">
        <v>9</v>
      </c>
      <c r="Q27" t="s">
        <v>60</v>
      </c>
      <c r="R27" t="s">
        <v>297</v>
      </c>
    </row>
    <row r="28" spans="1:18">
      <c r="A28" t="s">
        <v>298</v>
      </c>
      <c r="B28" t="s">
        <v>299</v>
      </c>
      <c r="C28" t="s">
        <v>277</v>
      </c>
      <c r="D28" t="s">
        <v>300</v>
      </c>
      <c r="E28" t="s">
        <v>301</v>
      </c>
      <c r="F28" t="s">
        <v>302</v>
      </c>
      <c r="G28" s="2" t="s">
        <v>303</v>
      </c>
      <c r="H28" t="s">
        <v>304</v>
      </c>
      <c r="I28" t="s">
        <v>304</v>
      </c>
      <c r="J28" s="3">
        <f>HYPERLINK(".\.\export_data\inspection_reports\80495_greenwich", ".\export_data\inspection_reports\80495_greenwich")</f>
        <v>0</v>
      </c>
      <c r="K28" t="s">
        <v>305</v>
      </c>
      <c r="L28" t="s">
        <v>9</v>
      </c>
      <c r="M28" t="s">
        <v>306</v>
      </c>
      <c r="N28" t="s">
        <v>307</v>
      </c>
      <c r="O28" t="s">
        <v>9</v>
      </c>
      <c r="P28" t="s">
        <v>9</v>
      </c>
      <c r="Q28" t="s">
        <v>60</v>
      </c>
      <c r="R28" t="s">
        <v>308</v>
      </c>
    </row>
    <row r="29" spans="1:18">
      <c r="A29" t="s">
        <v>309</v>
      </c>
      <c r="B29" t="s">
        <v>310</v>
      </c>
      <c r="C29" t="s">
        <v>277</v>
      </c>
      <c r="D29" t="s">
        <v>311</v>
      </c>
      <c r="E29" t="s">
        <v>312</v>
      </c>
      <c r="F29" t="s">
        <v>313</v>
      </c>
      <c r="G29" s="2" t="s">
        <v>314</v>
      </c>
      <c r="H29" t="s">
        <v>315</v>
      </c>
      <c r="I29" t="s">
        <v>315</v>
      </c>
      <c r="J29" s="3">
        <f>HYPERLINK(".\.\export_data\inspection_reports\80498_haringey", ".\export_data\inspection_reports\80498_haringey")</f>
        <v>0</v>
      </c>
      <c r="K29" t="s">
        <v>316</v>
      </c>
      <c r="L29" t="s">
        <v>9</v>
      </c>
      <c r="M29" t="s">
        <v>317</v>
      </c>
      <c r="N29" t="s">
        <v>318</v>
      </c>
      <c r="O29" t="s">
        <v>9</v>
      </c>
      <c r="P29" t="s">
        <v>9</v>
      </c>
      <c r="Q29" t="s">
        <v>60</v>
      </c>
      <c r="R29" t="s">
        <v>319</v>
      </c>
    </row>
    <row r="30" spans="1:18">
      <c r="A30" t="s">
        <v>320</v>
      </c>
      <c r="B30" t="s">
        <v>321</v>
      </c>
      <c r="C30" t="s">
        <v>277</v>
      </c>
      <c r="D30" t="s">
        <v>322</v>
      </c>
      <c r="E30" t="s">
        <v>323</v>
      </c>
      <c r="F30" t="s">
        <v>324</v>
      </c>
      <c r="G30" s="2" t="s">
        <v>325</v>
      </c>
      <c r="H30" t="s">
        <v>326</v>
      </c>
      <c r="I30" t="s">
        <v>326</v>
      </c>
      <c r="J30" s="3">
        <f>HYPERLINK(".\.\export_data\inspection_reports\80499_harrow", ".\export_data\inspection_reports\80499_harrow")</f>
        <v>0</v>
      </c>
      <c r="K30" t="s">
        <v>327</v>
      </c>
      <c r="L30" t="s">
        <v>9</v>
      </c>
      <c r="M30" t="s">
        <v>9</v>
      </c>
      <c r="N30" t="s">
        <v>328</v>
      </c>
      <c r="O30" t="s">
        <v>329</v>
      </c>
      <c r="P30" t="s">
        <v>330</v>
      </c>
      <c r="Q30" t="s">
        <v>12</v>
      </c>
      <c r="R30" t="s">
        <v>9</v>
      </c>
    </row>
    <row r="31" spans="1:18">
      <c r="A31" t="s">
        <v>331</v>
      </c>
      <c r="B31" t="s">
        <v>332</v>
      </c>
      <c r="C31" t="s">
        <v>277</v>
      </c>
      <c r="D31" t="s">
        <v>333</v>
      </c>
      <c r="E31" t="s">
        <v>334</v>
      </c>
      <c r="F31" t="s">
        <v>335</v>
      </c>
      <c r="G31" s="2" t="s">
        <v>336</v>
      </c>
      <c r="H31" t="s">
        <v>337</v>
      </c>
      <c r="I31" t="s">
        <v>337</v>
      </c>
      <c r="J31" s="3">
        <f>HYPERLINK(".\.\export_data\inspection_reports\80503_hounslow", ".\export_data\inspection_reports\80503_hounslow")</f>
        <v>0</v>
      </c>
      <c r="K31" t="s">
        <v>338</v>
      </c>
      <c r="L31" t="s">
        <v>9</v>
      </c>
      <c r="M31" t="s">
        <v>339</v>
      </c>
      <c r="N31" t="s">
        <v>340</v>
      </c>
      <c r="O31" t="s">
        <v>9</v>
      </c>
      <c r="P31" t="s">
        <v>9</v>
      </c>
      <c r="Q31" t="s">
        <v>60</v>
      </c>
      <c r="R31" t="s">
        <v>341</v>
      </c>
    </row>
    <row r="32" spans="1:18">
      <c r="A32" t="s">
        <v>342</v>
      </c>
      <c r="B32" t="s">
        <v>343</v>
      </c>
      <c r="C32" t="s">
        <v>277</v>
      </c>
      <c r="D32" t="s">
        <v>344</v>
      </c>
      <c r="E32" t="s">
        <v>345</v>
      </c>
      <c r="F32" t="s">
        <v>346</v>
      </c>
      <c r="G32" s="2" t="s">
        <v>347</v>
      </c>
      <c r="H32" t="s">
        <v>348</v>
      </c>
      <c r="I32" t="s">
        <v>348</v>
      </c>
      <c r="J32" s="3">
        <f>HYPERLINK(".\.\export_data\inspection_reports\80505_islington", ".\export_data\inspection_reports\80505_islington")</f>
        <v>0</v>
      </c>
      <c r="K32" t="s">
        <v>349</v>
      </c>
      <c r="L32" t="s">
        <v>9</v>
      </c>
      <c r="M32" t="s">
        <v>350</v>
      </c>
      <c r="N32" t="s">
        <v>351</v>
      </c>
      <c r="O32" t="s">
        <v>9</v>
      </c>
      <c r="P32" t="s">
        <v>9</v>
      </c>
      <c r="Q32" t="s">
        <v>12</v>
      </c>
      <c r="R32" t="s">
        <v>9</v>
      </c>
    </row>
    <row r="33" spans="1:18">
      <c r="A33" t="s">
        <v>352</v>
      </c>
      <c r="B33" t="s">
        <v>353</v>
      </c>
      <c r="C33" t="s">
        <v>277</v>
      </c>
      <c r="D33" t="s">
        <v>354</v>
      </c>
      <c r="E33" t="s">
        <v>355</v>
      </c>
      <c r="F33" t="s">
        <v>356</v>
      </c>
      <c r="G33" s="2" t="s">
        <v>357</v>
      </c>
      <c r="H33" t="s">
        <v>358</v>
      </c>
      <c r="I33" t="s">
        <v>358</v>
      </c>
      <c r="J33" s="3">
        <f>HYPERLINK(".\.\export_data\inspection_reports\80508_lewisham", ".\export_data\inspection_reports\80508_lewisham")</f>
        <v>0</v>
      </c>
      <c r="K33" t="s">
        <v>359</v>
      </c>
      <c r="L33" t="s">
        <v>9</v>
      </c>
      <c r="M33" t="s">
        <v>9</v>
      </c>
      <c r="N33" t="s">
        <v>360</v>
      </c>
      <c r="O33" t="s">
        <v>361</v>
      </c>
      <c r="P33" t="s">
        <v>362</v>
      </c>
      <c r="Q33" t="s">
        <v>12</v>
      </c>
      <c r="R33" t="s">
        <v>9</v>
      </c>
    </row>
    <row r="34" spans="1:18">
      <c r="A34" t="s">
        <v>363</v>
      </c>
      <c r="B34" t="s">
        <v>364</v>
      </c>
      <c r="C34" t="s">
        <v>277</v>
      </c>
      <c r="D34" t="s">
        <v>365</v>
      </c>
      <c r="E34" t="s">
        <v>366</v>
      </c>
      <c r="F34" t="s">
        <v>367</v>
      </c>
      <c r="G34" s="2" t="s">
        <v>368</v>
      </c>
      <c r="H34" t="s">
        <v>369</v>
      </c>
      <c r="I34" t="s">
        <v>369</v>
      </c>
      <c r="J34" s="3">
        <f>HYPERLINK(".\.\export_data\inspection_reports\80510_merton", ".\export_data\inspection_reports\80510_merton")</f>
        <v>0</v>
      </c>
      <c r="K34" t="s">
        <v>370</v>
      </c>
      <c r="L34" t="s">
        <v>9</v>
      </c>
      <c r="M34" t="s">
        <v>9</v>
      </c>
      <c r="N34" t="s">
        <v>371</v>
      </c>
      <c r="O34" t="s">
        <v>372</v>
      </c>
      <c r="P34" t="s">
        <v>373</v>
      </c>
      <c r="Q34" t="s">
        <v>12</v>
      </c>
      <c r="R34" t="s">
        <v>9</v>
      </c>
    </row>
    <row r="35" spans="1:18">
      <c r="A35" t="s">
        <v>374</v>
      </c>
      <c r="B35" t="s">
        <v>375</v>
      </c>
      <c r="C35" t="s">
        <v>277</v>
      </c>
      <c r="D35" t="s">
        <v>376</v>
      </c>
      <c r="E35" t="s">
        <v>377</v>
      </c>
      <c r="F35" t="s">
        <v>378</v>
      </c>
      <c r="G35" s="2" t="s">
        <v>379</v>
      </c>
      <c r="H35" t="s">
        <v>380</v>
      </c>
      <c r="I35" t="s">
        <v>380</v>
      </c>
      <c r="J35" s="3">
        <f>HYPERLINK(".\.\export_data\inspection_reports\80513_richmond upon thames", ".\export_data\inspection_reports\80513_richmond upon thames")</f>
        <v>0</v>
      </c>
      <c r="K35" t="s">
        <v>381</v>
      </c>
      <c r="L35" t="s">
        <v>9</v>
      </c>
      <c r="M35" t="s">
        <v>9</v>
      </c>
      <c r="N35" t="s">
        <v>382</v>
      </c>
      <c r="O35" t="s">
        <v>383</v>
      </c>
      <c r="P35" t="s">
        <v>384</v>
      </c>
      <c r="Q35" t="s">
        <v>12</v>
      </c>
      <c r="R35" t="s">
        <v>9</v>
      </c>
    </row>
    <row r="36" spans="1:18">
      <c r="A36" t="s">
        <v>385</v>
      </c>
      <c r="B36" t="s">
        <v>386</v>
      </c>
      <c r="C36" t="s">
        <v>277</v>
      </c>
      <c r="D36" t="s">
        <v>387</v>
      </c>
      <c r="E36" t="s">
        <v>388</v>
      </c>
      <c r="F36" t="s">
        <v>389</v>
      </c>
      <c r="G36" s="2" t="s">
        <v>390</v>
      </c>
      <c r="H36" t="s">
        <v>391</v>
      </c>
      <c r="I36" t="s">
        <v>391</v>
      </c>
      <c r="J36" s="3">
        <f>HYPERLINK(".\.\export_data\inspection_reports\80515_sutton", ".\export_data\inspection_reports\80515_sutton")</f>
        <v>0</v>
      </c>
      <c r="K36" t="s">
        <v>392</v>
      </c>
      <c r="L36" t="s">
        <v>9</v>
      </c>
      <c r="M36" t="s">
        <v>9</v>
      </c>
      <c r="N36" t="s">
        <v>393</v>
      </c>
      <c r="O36" t="s">
        <v>394</v>
      </c>
      <c r="P36" t="s">
        <v>395</v>
      </c>
      <c r="Q36" t="s">
        <v>12</v>
      </c>
      <c r="R36" t="s">
        <v>9</v>
      </c>
    </row>
    <row r="37" spans="1:18">
      <c r="A37" t="s">
        <v>396</v>
      </c>
      <c r="B37" t="s">
        <v>397</v>
      </c>
      <c r="C37" t="s">
        <v>27</v>
      </c>
      <c r="D37" t="s">
        <v>398</v>
      </c>
      <c r="E37" t="s">
        <v>399</v>
      </c>
      <c r="F37" t="s">
        <v>400</v>
      </c>
      <c r="G37" s="2" t="s">
        <v>401</v>
      </c>
      <c r="H37" t="s">
        <v>402</v>
      </c>
      <c r="I37" t="s">
        <v>402</v>
      </c>
      <c r="J37" s="3">
        <f>HYPERLINK(".\.\export_data\inspection_reports\80521_manchester", ".\export_data\inspection_reports\80521_manchester")</f>
        <v>0</v>
      </c>
      <c r="K37" t="s">
        <v>403</v>
      </c>
      <c r="L37" t="s">
        <v>9</v>
      </c>
      <c r="M37" t="s">
        <v>9</v>
      </c>
      <c r="N37" t="s">
        <v>404</v>
      </c>
      <c r="O37" t="s">
        <v>405</v>
      </c>
      <c r="P37" t="s">
        <v>406</v>
      </c>
      <c r="Q37" t="s">
        <v>12</v>
      </c>
      <c r="R37" t="s">
        <v>9</v>
      </c>
    </row>
    <row r="38" spans="1:18">
      <c r="A38" t="s">
        <v>407</v>
      </c>
      <c r="B38" t="s">
        <v>408</v>
      </c>
      <c r="C38" t="s">
        <v>409</v>
      </c>
      <c r="D38" t="s">
        <v>410</v>
      </c>
      <c r="E38" t="s">
        <v>411</v>
      </c>
      <c r="F38" t="s">
        <v>412</v>
      </c>
      <c r="G38" s="2" t="s">
        <v>413</v>
      </c>
      <c r="H38" t="s">
        <v>414</v>
      </c>
      <c r="I38" t="s">
        <v>414</v>
      </c>
      <c r="J38" s="3">
        <f>HYPERLINK(".\.\export_data\inspection_reports\80522_medway", ".\export_data\inspection_reports\80522_medway")</f>
        <v>0</v>
      </c>
      <c r="K38" t="s">
        <v>415</v>
      </c>
      <c r="L38" t="s">
        <v>9</v>
      </c>
      <c r="M38" t="s">
        <v>416</v>
      </c>
      <c r="N38" t="s">
        <v>417</v>
      </c>
      <c r="O38" t="s">
        <v>9</v>
      </c>
      <c r="P38" t="s">
        <v>9</v>
      </c>
      <c r="Q38" t="s">
        <v>418</v>
      </c>
      <c r="R38" t="s">
        <v>419</v>
      </c>
    </row>
    <row r="39" spans="1:18">
      <c r="A39" t="s">
        <v>420</v>
      </c>
      <c r="B39" t="s">
        <v>421</v>
      </c>
      <c r="C39" t="s">
        <v>39</v>
      </c>
      <c r="D39" t="s">
        <v>422</v>
      </c>
      <c r="E39" t="s">
        <v>423</v>
      </c>
      <c r="F39" t="s">
        <v>424</v>
      </c>
      <c r="G39" s="2" t="s">
        <v>425</v>
      </c>
      <c r="H39" t="s">
        <v>426</v>
      </c>
      <c r="I39" t="s">
        <v>426</v>
      </c>
      <c r="J39" s="3">
        <f>HYPERLINK(".\.\export_data\inspection_reports\80524_milton keynes", ".\export_data\inspection_reports\80524_milton keynes")</f>
        <v>0</v>
      </c>
      <c r="K39" t="s">
        <v>427</v>
      </c>
      <c r="L39" t="s">
        <v>9</v>
      </c>
      <c r="M39" t="s">
        <v>428</v>
      </c>
      <c r="N39" t="s">
        <v>429</v>
      </c>
      <c r="O39" t="s">
        <v>9</v>
      </c>
      <c r="P39" t="s">
        <v>9</v>
      </c>
      <c r="Q39" t="s">
        <v>60</v>
      </c>
      <c r="R39" t="s">
        <v>430</v>
      </c>
    </row>
    <row r="40" spans="1:18">
      <c r="A40" t="s">
        <v>431</v>
      </c>
      <c r="B40" t="s">
        <v>432</v>
      </c>
      <c r="C40" t="s">
        <v>163</v>
      </c>
      <c r="D40" t="s">
        <v>433</v>
      </c>
      <c r="E40" t="s">
        <v>434</v>
      </c>
      <c r="F40" t="s">
        <v>435</v>
      </c>
      <c r="G40" s="2" t="s">
        <v>436</v>
      </c>
      <c r="H40" t="s">
        <v>437</v>
      </c>
      <c r="I40" t="s">
        <v>437</v>
      </c>
      <c r="J40" s="3">
        <f>HYPERLINK(".\.\export_data\inspection_reports\80532_northumberland", ".\export_data\inspection_reports\80532_northumberland")</f>
        <v>0</v>
      </c>
      <c r="K40" t="s">
        <v>438</v>
      </c>
      <c r="L40" t="s">
        <v>9</v>
      </c>
      <c r="M40" t="s">
        <v>439</v>
      </c>
      <c r="N40" t="s">
        <v>440</v>
      </c>
      <c r="O40" t="s">
        <v>9</v>
      </c>
      <c r="P40" t="s">
        <v>9</v>
      </c>
      <c r="Q40" t="s">
        <v>60</v>
      </c>
      <c r="R40" t="s">
        <v>441</v>
      </c>
    </row>
    <row r="41" spans="1:18">
      <c r="A41" t="s">
        <v>442</v>
      </c>
      <c r="B41" t="s">
        <v>443</v>
      </c>
      <c r="C41" t="s">
        <v>39</v>
      </c>
      <c r="D41" t="s">
        <v>444</v>
      </c>
      <c r="E41" t="s">
        <v>445</v>
      </c>
      <c r="F41" t="s">
        <v>446</v>
      </c>
      <c r="G41" s="2" t="s">
        <v>447</v>
      </c>
      <c r="H41" t="s">
        <v>79</v>
      </c>
      <c r="I41" t="s">
        <v>79</v>
      </c>
      <c r="J41" s="3">
        <f>HYPERLINK(".\.\export_data\inspection_reports\80536_oxfordshire", ".\export_data\inspection_reports\80536_oxfordshire")</f>
        <v>0</v>
      </c>
      <c r="K41" t="s">
        <v>448</v>
      </c>
      <c r="L41" t="s">
        <v>9</v>
      </c>
      <c r="M41" t="s">
        <v>449</v>
      </c>
      <c r="N41" t="s">
        <v>450</v>
      </c>
      <c r="O41" t="s">
        <v>9</v>
      </c>
      <c r="P41" t="s">
        <v>9</v>
      </c>
      <c r="Q41" t="s">
        <v>60</v>
      </c>
      <c r="R41" t="s">
        <v>451</v>
      </c>
    </row>
    <row r="42" spans="1:18">
      <c r="A42" t="s">
        <v>452</v>
      </c>
      <c r="B42" t="s">
        <v>453</v>
      </c>
      <c r="C42" t="s">
        <v>15</v>
      </c>
      <c r="D42" t="s">
        <v>454</v>
      </c>
      <c r="E42" t="s">
        <v>455</v>
      </c>
      <c r="F42" t="s">
        <v>456</v>
      </c>
      <c r="G42" s="2" t="s">
        <v>457</v>
      </c>
      <c r="H42" t="s">
        <v>458</v>
      </c>
      <c r="I42" t="s">
        <v>459</v>
      </c>
      <c r="J42" s="3">
        <f>HYPERLINK(".\.\export_data\inspection_reports\80537_peterborough", ".\export_data\inspection_reports\80537_peterborough")</f>
        <v>0</v>
      </c>
      <c r="K42" t="s">
        <v>460</v>
      </c>
      <c r="L42" t="s">
        <v>9</v>
      </c>
      <c r="M42" t="s">
        <v>461</v>
      </c>
      <c r="N42" t="s">
        <v>462</v>
      </c>
      <c r="O42" t="s">
        <v>9</v>
      </c>
      <c r="P42" t="s">
        <v>9</v>
      </c>
      <c r="Q42" t="s">
        <v>60</v>
      </c>
      <c r="R42" t="s">
        <v>463</v>
      </c>
    </row>
    <row r="43" spans="1:18">
      <c r="A43" t="s">
        <v>464</v>
      </c>
      <c r="B43" t="s">
        <v>465</v>
      </c>
      <c r="C43" t="s">
        <v>51</v>
      </c>
      <c r="D43" t="s">
        <v>466</v>
      </c>
      <c r="E43" t="s">
        <v>467</v>
      </c>
      <c r="F43" t="s">
        <v>468</v>
      </c>
      <c r="G43" s="2" t="s">
        <v>469</v>
      </c>
      <c r="H43" t="s">
        <v>470</v>
      </c>
      <c r="I43" t="s">
        <v>470</v>
      </c>
      <c r="J43" s="3">
        <f>HYPERLINK(".\.\export_data\inspection_reports\80538_plymouth", ".\export_data\inspection_reports\80538_plymouth")</f>
        <v>0</v>
      </c>
      <c r="K43" t="s">
        <v>471</v>
      </c>
      <c r="L43" t="s">
        <v>9</v>
      </c>
      <c r="M43" t="s">
        <v>472</v>
      </c>
      <c r="N43" t="s">
        <v>473</v>
      </c>
      <c r="O43" t="s">
        <v>9</v>
      </c>
      <c r="P43" t="s">
        <v>9</v>
      </c>
      <c r="Q43" t="s">
        <v>474</v>
      </c>
      <c r="R43" t="s">
        <v>475</v>
      </c>
    </row>
    <row r="44" spans="1:18">
      <c r="A44" t="s">
        <v>476</v>
      </c>
      <c r="B44" t="s">
        <v>477</v>
      </c>
      <c r="C44" t="s">
        <v>39</v>
      </c>
      <c r="D44" t="s">
        <v>478</v>
      </c>
      <c r="E44" t="s">
        <v>479</v>
      </c>
      <c r="F44" t="s">
        <v>480</v>
      </c>
      <c r="G44" s="2" t="s">
        <v>481</v>
      </c>
      <c r="H44" t="s">
        <v>482</v>
      </c>
      <c r="I44" t="s">
        <v>482</v>
      </c>
      <c r="J44" s="3">
        <f>HYPERLINK(".\.\export_data\inspection_reports\80539_portsmouth", ".\export_data\inspection_reports\80539_portsmouth")</f>
        <v>0</v>
      </c>
      <c r="K44" t="s">
        <v>483</v>
      </c>
      <c r="L44" t="s">
        <v>9</v>
      </c>
      <c r="M44" t="s">
        <v>484</v>
      </c>
      <c r="N44" t="s">
        <v>485</v>
      </c>
      <c r="O44" t="s">
        <v>9</v>
      </c>
      <c r="P44" t="s">
        <v>9</v>
      </c>
      <c r="Q44" t="s">
        <v>60</v>
      </c>
      <c r="R44" t="s">
        <v>486</v>
      </c>
    </row>
    <row r="45" spans="1:18">
      <c r="A45" t="s">
        <v>487</v>
      </c>
      <c r="B45" t="s">
        <v>488</v>
      </c>
      <c r="C45" t="s">
        <v>27</v>
      </c>
      <c r="D45" t="s">
        <v>489</v>
      </c>
      <c r="E45" t="s">
        <v>490</v>
      </c>
      <c r="F45" t="s">
        <v>491</v>
      </c>
      <c r="G45" s="2" t="s">
        <v>492</v>
      </c>
      <c r="H45" t="s">
        <v>493</v>
      </c>
      <c r="I45" t="s">
        <v>493</v>
      </c>
      <c r="J45" s="3">
        <f>HYPERLINK(".\.\export_data\inspection_reports\80542_rochdale", ".\export_data\inspection_reports\80542_rochdale")</f>
        <v>0</v>
      </c>
      <c r="K45" t="s">
        <v>494</v>
      </c>
      <c r="L45" t="s">
        <v>9</v>
      </c>
      <c r="M45" t="s">
        <v>9</v>
      </c>
      <c r="N45" t="s">
        <v>495</v>
      </c>
      <c r="O45" t="s">
        <v>496</v>
      </c>
      <c r="P45" t="s">
        <v>497</v>
      </c>
      <c r="Q45" t="s">
        <v>12</v>
      </c>
      <c r="R45" t="s">
        <v>9</v>
      </c>
    </row>
    <row r="46" spans="1:18">
      <c r="A46" t="s">
        <v>498</v>
      </c>
      <c r="B46" t="s">
        <v>499</v>
      </c>
      <c r="C46" t="s">
        <v>39</v>
      </c>
      <c r="D46" t="s">
        <v>500</v>
      </c>
      <c r="E46" t="s">
        <v>501</v>
      </c>
      <c r="F46" t="s">
        <v>502</v>
      </c>
      <c r="G46" s="2" t="s">
        <v>503</v>
      </c>
      <c r="H46" t="s">
        <v>504</v>
      </c>
      <c r="I46" t="s">
        <v>504</v>
      </c>
      <c r="J46" s="3">
        <f>HYPERLINK(".\.\export_data\inspection_reports\80546_windsor &amp; maidenhead", ".\export_data\inspection_reports\80546_windsor &amp; maidenhead")</f>
        <v>0</v>
      </c>
      <c r="K46" t="s">
        <v>505</v>
      </c>
      <c r="L46" t="s">
        <v>9</v>
      </c>
      <c r="M46" t="s">
        <v>9</v>
      </c>
      <c r="N46" t="s">
        <v>506</v>
      </c>
      <c r="O46" t="s">
        <v>507</v>
      </c>
      <c r="P46" t="s">
        <v>508</v>
      </c>
      <c r="Q46" t="s">
        <v>12</v>
      </c>
      <c r="R46" t="s">
        <v>9</v>
      </c>
    </row>
    <row r="47" spans="1:18">
      <c r="A47" t="s">
        <v>509</v>
      </c>
      <c r="B47" t="s">
        <v>510</v>
      </c>
      <c r="C47" t="s">
        <v>27</v>
      </c>
      <c r="D47" t="s">
        <v>511</v>
      </c>
      <c r="E47" t="s">
        <v>512</v>
      </c>
      <c r="F47" t="s">
        <v>513</v>
      </c>
      <c r="G47" s="2" t="s">
        <v>514</v>
      </c>
      <c r="H47" t="s">
        <v>515</v>
      </c>
      <c r="I47" t="s">
        <v>515</v>
      </c>
      <c r="J47" s="3">
        <f>HYPERLINK(".\.\export_data\inspection_reports\80548_salford", ".\export_data\inspection_reports\80548_salford")</f>
        <v>0</v>
      </c>
      <c r="K47" t="s">
        <v>516</v>
      </c>
      <c r="L47" t="s">
        <v>9</v>
      </c>
      <c r="M47" t="s">
        <v>517</v>
      </c>
      <c r="N47" t="s">
        <v>518</v>
      </c>
      <c r="O47" t="s">
        <v>9</v>
      </c>
      <c r="P47" t="s">
        <v>9</v>
      </c>
      <c r="Q47" t="s">
        <v>60</v>
      </c>
      <c r="R47" t="s">
        <v>519</v>
      </c>
    </row>
    <row r="48" spans="1:18">
      <c r="A48" t="s">
        <v>520</v>
      </c>
      <c r="B48" t="s">
        <v>521</v>
      </c>
      <c r="C48" t="s">
        <v>27</v>
      </c>
      <c r="D48" t="s">
        <v>522</v>
      </c>
      <c r="E48" t="s">
        <v>523</v>
      </c>
      <c r="F48" t="s">
        <v>524</v>
      </c>
      <c r="G48" s="2" t="s">
        <v>525</v>
      </c>
      <c r="H48" t="s">
        <v>426</v>
      </c>
      <c r="I48" t="s">
        <v>426</v>
      </c>
      <c r="J48" s="3">
        <f>HYPERLINK(".\.\export_data\inspection_reports\80550_sefton", ".\export_data\inspection_reports\80550_sefton")</f>
        <v>0</v>
      </c>
      <c r="K48" t="s">
        <v>526</v>
      </c>
      <c r="L48" t="s">
        <v>527</v>
      </c>
      <c r="M48" t="s">
        <v>528</v>
      </c>
      <c r="N48" t="s">
        <v>529</v>
      </c>
      <c r="O48" t="s">
        <v>9</v>
      </c>
      <c r="P48" t="s">
        <v>9</v>
      </c>
      <c r="Q48" t="s">
        <v>530</v>
      </c>
      <c r="R48" t="s">
        <v>531</v>
      </c>
    </row>
    <row r="49" spans="1:18">
      <c r="A49" t="s">
        <v>532</v>
      </c>
      <c r="B49" t="s">
        <v>533</v>
      </c>
      <c r="C49" t="s">
        <v>140</v>
      </c>
      <c r="D49" t="s">
        <v>534</v>
      </c>
      <c r="E49" t="s">
        <v>535</v>
      </c>
      <c r="F49" t="s">
        <v>536</v>
      </c>
      <c r="G49" s="2" t="s">
        <v>537</v>
      </c>
      <c r="H49" t="s">
        <v>538</v>
      </c>
      <c r="I49" t="s">
        <v>538</v>
      </c>
      <c r="J49" s="3">
        <f>HYPERLINK(".\.\export_data\inspection_reports\80552_shropshire", ".\export_data\inspection_reports\80552_shropshire")</f>
        <v>0</v>
      </c>
      <c r="K49" t="s">
        <v>539</v>
      </c>
      <c r="L49" t="s">
        <v>9</v>
      </c>
      <c r="M49" t="s">
        <v>540</v>
      </c>
      <c r="N49" t="s">
        <v>541</v>
      </c>
      <c r="O49" t="s">
        <v>9</v>
      </c>
      <c r="P49" t="s">
        <v>9</v>
      </c>
      <c r="Q49" t="s">
        <v>12</v>
      </c>
      <c r="R49" t="s">
        <v>9</v>
      </c>
    </row>
    <row r="50" spans="1:18">
      <c r="A50" t="s">
        <v>542</v>
      </c>
      <c r="B50" t="s">
        <v>543</v>
      </c>
      <c r="C50" t="s">
        <v>140</v>
      </c>
      <c r="D50" t="s">
        <v>544</v>
      </c>
      <c r="E50" t="s">
        <v>545</v>
      </c>
      <c r="F50" t="s">
        <v>546</v>
      </c>
      <c r="G50" s="2" t="s">
        <v>547</v>
      </c>
      <c r="H50" t="s">
        <v>548</v>
      </c>
      <c r="I50" t="s">
        <v>548</v>
      </c>
      <c r="J50" s="3">
        <f>HYPERLINK(".\.\export_data\inspection_reports\80554_solihull", ".\export_data\inspection_reports\80554_solihull")</f>
        <v>0</v>
      </c>
      <c r="K50" t="s">
        <v>549</v>
      </c>
      <c r="L50" t="s">
        <v>550</v>
      </c>
      <c r="M50" t="s">
        <v>9</v>
      </c>
      <c r="N50" t="s">
        <v>9</v>
      </c>
      <c r="O50" t="s">
        <v>551</v>
      </c>
      <c r="P50" t="s">
        <v>552</v>
      </c>
      <c r="Q50" t="s">
        <v>12</v>
      </c>
      <c r="R50" t="s">
        <v>9</v>
      </c>
    </row>
    <row r="51" spans="1:18">
      <c r="A51" t="s">
        <v>553</v>
      </c>
      <c r="B51" t="s">
        <v>554</v>
      </c>
      <c r="C51" t="s">
        <v>51</v>
      </c>
      <c r="D51" t="s">
        <v>555</v>
      </c>
      <c r="E51" t="s">
        <v>556</v>
      </c>
      <c r="F51" t="s">
        <v>557</v>
      </c>
      <c r="G51" s="2" t="s">
        <v>558</v>
      </c>
      <c r="H51" t="s">
        <v>559</v>
      </c>
      <c r="I51" t="s">
        <v>559</v>
      </c>
      <c r="J51" s="3">
        <f>HYPERLINK(".\.\export_data\inspection_reports\80555_somerset", ".\export_data\inspection_reports\80555_somerset")</f>
        <v>0</v>
      </c>
      <c r="K51" t="s">
        <v>560</v>
      </c>
      <c r="L51" t="s">
        <v>561</v>
      </c>
      <c r="M51" t="s">
        <v>9</v>
      </c>
      <c r="N51" t="s">
        <v>562</v>
      </c>
      <c r="O51" t="s">
        <v>563</v>
      </c>
      <c r="P51" t="s">
        <v>564</v>
      </c>
      <c r="Q51" t="s">
        <v>12</v>
      </c>
      <c r="R51" t="s">
        <v>9</v>
      </c>
    </row>
    <row r="52" spans="1:18">
      <c r="A52" t="s">
        <v>565</v>
      </c>
      <c r="B52" t="s">
        <v>566</v>
      </c>
      <c r="C52" t="s">
        <v>163</v>
      </c>
      <c r="D52" t="s">
        <v>567</v>
      </c>
      <c r="E52" t="s">
        <v>568</v>
      </c>
      <c r="F52" t="s">
        <v>569</v>
      </c>
      <c r="G52" s="2" t="s">
        <v>570</v>
      </c>
      <c r="H52" t="s">
        <v>571</v>
      </c>
      <c r="I52" t="s">
        <v>571</v>
      </c>
      <c r="J52" s="3">
        <f>HYPERLINK(".\.\export_data\inspection_reports\80557_south tyneside", ".\export_data\inspection_reports\80557_south tyneside")</f>
        <v>0</v>
      </c>
      <c r="K52" t="s">
        <v>572</v>
      </c>
      <c r="L52" t="s">
        <v>9</v>
      </c>
      <c r="M52" t="s">
        <v>573</v>
      </c>
      <c r="N52" t="s">
        <v>574</v>
      </c>
      <c r="O52" t="s">
        <v>9</v>
      </c>
      <c r="P52" t="s">
        <v>9</v>
      </c>
      <c r="Q52" t="s">
        <v>60</v>
      </c>
      <c r="R52" t="s">
        <v>575</v>
      </c>
    </row>
    <row r="53" spans="1:18">
      <c r="A53" t="s">
        <v>576</v>
      </c>
      <c r="B53" t="s">
        <v>577</v>
      </c>
      <c r="C53" t="s">
        <v>15</v>
      </c>
      <c r="D53" t="s">
        <v>578</v>
      </c>
      <c r="E53" t="s">
        <v>579</v>
      </c>
      <c r="F53" t="s">
        <v>580</v>
      </c>
      <c r="G53" s="2" t="s">
        <v>581</v>
      </c>
      <c r="H53" t="s">
        <v>304</v>
      </c>
      <c r="I53" t="s">
        <v>304</v>
      </c>
      <c r="J53" s="3">
        <f>HYPERLINK(".\.\export_data\inspection_reports\80559_southend-on-sea", ".\export_data\inspection_reports\80559_southend-on-sea")</f>
        <v>0</v>
      </c>
      <c r="K53" t="s">
        <v>582</v>
      </c>
      <c r="L53" t="s">
        <v>9</v>
      </c>
      <c r="M53" t="s">
        <v>583</v>
      </c>
      <c r="N53" t="s">
        <v>584</v>
      </c>
      <c r="O53" t="s">
        <v>9</v>
      </c>
      <c r="P53" t="s">
        <v>9</v>
      </c>
      <c r="Q53" t="s">
        <v>474</v>
      </c>
      <c r="R53" t="s">
        <v>585</v>
      </c>
    </row>
    <row r="54" spans="1:18">
      <c r="A54" t="s">
        <v>586</v>
      </c>
      <c r="B54" t="s">
        <v>587</v>
      </c>
      <c r="C54" t="s">
        <v>163</v>
      </c>
      <c r="D54" t="s">
        <v>588</v>
      </c>
      <c r="E54" t="s">
        <v>589</v>
      </c>
      <c r="F54" t="s">
        <v>590</v>
      </c>
      <c r="G54" s="2" t="s">
        <v>591</v>
      </c>
      <c r="H54" t="s">
        <v>592</v>
      </c>
      <c r="I54" t="s">
        <v>592</v>
      </c>
      <c r="J54" s="3">
        <f>HYPERLINK(".\.\export_data\inspection_reports\80563_stockton-on-tees", ".\export_data\inspection_reports\80563_stockton-on-tees")</f>
        <v>0</v>
      </c>
      <c r="K54" t="s">
        <v>593</v>
      </c>
      <c r="L54" t="s">
        <v>9</v>
      </c>
      <c r="M54" t="s">
        <v>594</v>
      </c>
      <c r="N54" t="s">
        <v>595</v>
      </c>
      <c r="O54" t="s">
        <v>9</v>
      </c>
      <c r="P54" t="s">
        <v>9</v>
      </c>
      <c r="Q54" t="s">
        <v>60</v>
      </c>
      <c r="R54" t="s">
        <v>596</v>
      </c>
    </row>
    <row r="55" spans="1:18">
      <c r="A55" t="s">
        <v>597</v>
      </c>
      <c r="B55" t="s">
        <v>598</v>
      </c>
      <c r="C55" t="s">
        <v>163</v>
      </c>
      <c r="D55" t="s">
        <v>599</v>
      </c>
      <c r="E55" t="s">
        <v>600</v>
      </c>
      <c r="F55" t="s">
        <v>601</v>
      </c>
      <c r="G55" s="2" t="s">
        <v>602</v>
      </c>
      <c r="H55" t="s">
        <v>603</v>
      </c>
      <c r="I55" t="s">
        <v>603</v>
      </c>
      <c r="J55" s="3">
        <f>HYPERLINK(".\.\export_data\inspection_reports\80566_sunderland", ".\export_data\inspection_reports\80566_sunderland")</f>
        <v>0</v>
      </c>
      <c r="K55" t="s">
        <v>604</v>
      </c>
      <c r="L55" t="s">
        <v>9</v>
      </c>
      <c r="M55" t="s">
        <v>9</v>
      </c>
      <c r="N55" t="s">
        <v>605</v>
      </c>
      <c r="O55" t="s">
        <v>606</v>
      </c>
      <c r="P55" t="s">
        <v>607</v>
      </c>
      <c r="Q55" t="s">
        <v>12</v>
      </c>
      <c r="R55" t="s">
        <v>9</v>
      </c>
    </row>
    <row r="56" spans="1:18">
      <c r="A56" t="s">
        <v>608</v>
      </c>
      <c r="B56" t="s">
        <v>609</v>
      </c>
      <c r="C56" t="s">
        <v>39</v>
      </c>
      <c r="D56" t="s">
        <v>610</v>
      </c>
      <c r="E56" t="s">
        <v>611</v>
      </c>
      <c r="F56" t="s">
        <v>612</v>
      </c>
      <c r="G56" s="2" t="s">
        <v>613</v>
      </c>
      <c r="H56" t="s">
        <v>614</v>
      </c>
      <c r="I56" t="s">
        <v>614</v>
      </c>
      <c r="J56" s="3">
        <f>HYPERLINK(".\.\export_data\inspection_reports\80567_surrey", ".\export_data\inspection_reports\80567_surrey")</f>
        <v>0</v>
      </c>
      <c r="K56" t="s">
        <v>615</v>
      </c>
      <c r="L56" t="s">
        <v>9</v>
      </c>
      <c r="M56" t="s">
        <v>9</v>
      </c>
      <c r="N56" t="s">
        <v>616</v>
      </c>
      <c r="O56" t="s">
        <v>617</v>
      </c>
      <c r="P56" t="s">
        <v>618</v>
      </c>
      <c r="Q56" t="s">
        <v>12</v>
      </c>
      <c r="R56" t="s">
        <v>9</v>
      </c>
    </row>
    <row r="57" spans="1:18">
      <c r="A57" t="s">
        <v>619</v>
      </c>
      <c r="B57" t="s">
        <v>620</v>
      </c>
      <c r="C57" t="s">
        <v>51</v>
      </c>
      <c r="D57" t="s">
        <v>621</v>
      </c>
      <c r="E57" t="s">
        <v>622</v>
      </c>
      <c r="F57" t="s">
        <v>623</v>
      </c>
      <c r="G57" s="2" t="s">
        <v>624</v>
      </c>
      <c r="H57" t="s">
        <v>625</v>
      </c>
      <c r="I57" t="s">
        <v>625</v>
      </c>
      <c r="J57" s="3">
        <f>HYPERLINK(".\.\export_data\inspection_reports\80572_torbay", ".\export_data\inspection_reports\80572_torbay")</f>
        <v>0</v>
      </c>
      <c r="K57" t="s">
        <v>626</v>
      </c>
      <c r="L57" t="s">
        <v>9</v>
      </c>
      <c r="M57" t="s">
        <v>9</v>
      </c>
      <c r="N57" t="s">
        <v>627</v>
      </c>
      <c r="O57" t="s">
        <v>628</v>
      </c>
      <c r="P57" t="s">
        <v>629</v>
      </c>
      <c r="Q57" t="s">
        <v>12</v>
      </c>
      <c r="R57" t="s">
        <v>9</v>
      </c>
    </row>
    <row r="58" spans="1:18">
      <c r="A58" t="s">
        <v>630</v>
      </c>
      <c r="B58" t="s">
        <v>631</v>
      </c>
      <c r="C58" t="s">
        <v>140</v>
      </c>
      <c r="D58" t="s">
        <v>632</v>
      </c>
      <c r="E58" t="s">
        <v>633</v>
      </c>
      <c r="F58" t="s">
        <v>634</v>
      </c>
      <c r="G58" s="2" t="s">
        <v>635</v>
      </c>
      <c r="H58" t="s">
        <v>636</v>
      </c>
      <c r="I58" t="s">
        <v>636</v>
      </c>
      <c r="J58" s="3">
        <f>HYPERLINK(".\.\export_data\inspection_reports\80574_walsall", ".\export_data\inspection_reports\80574_walsall")</f>
        <v>0</v>
      </c>
      <c r="K58" t="s">
        <v>637</v>
      </c>
      <c r="L58" t="s">
        <v>9</v>
      </c>
      <c r="M58" t="s">
        <v>9</v>
      </c>
      <c r="N58" t="s">
        <v>638</v>
      </c>
      <c r="O58" t="s">
        <v>639</v>
      </c>
      <c r="P58" t="s">
        <v>640</v>
      </c>
      <c r="Q58" t="s">
        <v>12</v>
      </c>
      <c r="R58" t="s">
        <v>9</v>
      </c>
    </row>
    <row r="59" spans="1:18">
      <c r="A59" t="s">
        <v>641</v>
      </c>
      <c r="B59" t="s">
        <v>642</v>
      </c>
      <c r="C59" t="s">
        <v>51</v>
      </c>
      <c r="D59" t="s">
        <v>643</v>
      </c>
      <c r="E59" t="s">
        <v>644</v>
      </c>
      <c r="F59" t="s">
        <v>645</v>
      </c>
      <c r="G59" s="2" t="s">
        <v>646</v>
      </c>
      <c r="H59" t="s">
        <v>647</v>
      </c>
      <c r="I59" t="s">
        <v>647</v>
      </c>
      <c r="J59" s="3">
        <f>HYPERLINK(".\.\export_data\inspection_reports\80580_wiltshire", ".\export_data\inspection_reports\80580_wiltshire")</f>
        <v>0</v>
      </c>
      <c r="K59" t="s">
        <v>648</v>
      </c>
      <c r="L59" t="s">
        <v>9</v>
      </c>
      <c r="M59" t="s">
        <v>649</v>
      </c>
      <c r="N59" t="s">
        <v>650</v>
      </c>
      <c r="O59" t="s">
        <v>9</v>
      </c>
      <c r="P59" t="s">
        <v>9</v>
      </c>
      <c r="Q59" t="s">
        <v>60</v>
      </c>
      <c r="R59" t="s">
        <v>651</v>
      </c>
    </row>
    <row r="60" spans="1:18">
      <c r="A60" t="s">
        <v>652</v>
      </c>
      <c r="B60" t="s">
        <v>653</v>
      </c>
      <c r="C60" t="s">
        <v>27</v>
      </c>
      <c r="D60" t="s">
        <v>654</v>
      </c>
      <c r="E60" t="s">
        <v>655</v>
      </c>
      <c r="F60" t="s">
        <v>656</v>
      </c>
      <c r="G60" s="2" t="s">
        <v>657</v>
      </c>
      <c r="H60" t="s">
        <v>658</v>
      </c>
      <c r="I60" t="s">
        <v>658</v>
      </c>
      <c r="J60" s="3">
        <f>HYPERLINK(".\.\export_data\inspection_reports\80581_wirral", ".\export_data\inspection_reports\80581_wirral")</f>
        <v>0</v>
      </c>
      <c r="K60" t="s">
        <v>659</v>
      </c>
      <c r="L60" t="s">
        <v>9</v>
      </c>
      <c r="M60" t="s">
        <v>9</v>
      </c>
      <c r="N60" t="s">
        <v>660</v>
      </c>
      <c r="O60" t="s">
        <v>661</v>
      </c>
      <c r="P60" t="s">
        <v>662</v>
      </c>
      <c r="Q60" t="s">
        <v>12</v>
      </c>
      <c r="R60" t="s">
        <v>9</v>
      </c>
    </row>
    <row r="61" spans="1:18">
      <c r="A61" t="s">
        <v>663</v>
      </c>
      <c r="B61" t="s">
        <v>664</v>
      </c>
      <c r="C61" t="s">
        <v>39</v>
      </c>
      <c r="D61" t="s">
        <v>665</v>
      </c>
      <c r="E61" t="s">
        <v>666</v>
      </c>
      <c r="F61" t="s">
        <v>667</v>
      </c>
      <c r="G61" s="2" t="s">
        <v>668</v>
      </c>
      <c r="H61" t="s">
        <v>669</v>
      </c>
      <c r="I61" t="s">
        <v>669</v>
      </c>
      <c r="J61" s="3">
        <f>HYPERLINK(".\.\export_data\inspection_reports\80582_wokingham", ".\export_data\inspection_reports\80582_wokingham")</f>
        <v>0</v>
      </c>
      <c r="K61" t="s">
        <v>670</v>
      </c>
      <c r="L61" t="s">
        <v>9</v>
      </c>
      <c r="M61" t="s">
        <v>671</v>
      </c>
      <c r="N61" t="s">
        <v>672</v>
      </c>
      <c r="O61" t="s">
        <v>9</v>
      </c>
      <c r="P61" t="s">
        <v>9</v>
      </c>
      <c r="Q61" t="s">
        <v>60</v>
      </c>
      <c r="R61" t="s">
        <v>673</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2024-09-23T08:45:36Z</dcterms:created>
  <dcterms:modified xsi:type="dcterms:W3CDTF">2024-09-23T08:45:36Z</dcterms:modified>
</cp:coreProperties>
</file>