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p\OneDrive\Documents\"/>
    </mc:Choice>
  </mc:AlternateContent>
  <xr:revisionPtr revIDLastSave="0" documentId="13_ncr:1_{2FCD0BE5-8C6B-482C-A522-D2766EA1BECD}" xr6:coauthVersionLast="47" xr6:coauthVersionMax="47" xr10:uidLastSave="{00000000-0000-0000-0000-000000000000}"/>
  <bookViews>
    <workbookView xWindow="-110" yWindow="-110" windowWidth="22780" windowHeight="14660" activeTab="4" xr2:uid="{03F4829E-6422-4605-81C1-E18E07860884}"/>
  </bookViews>
  <sheets>
    <sheet name="Sheet1" sheetId="1" r:id="rId1"/>
    <sheet name="Sheet2" sheetId="2" r:id="rId2"/>
    <sheet name="Sheet3" sheetId="3" r:id="rId3"/>
    <sheet name="Animal Control" sheetId="4" r:id="rId4"/>
    <sheet name="MU Conclusion" sheetId="12" r:id="rId5"/>
    <sheet name="MU7" sheetId="8" r:id="rId6"/>
    <sheet name="MU4" sheetId="9" r:id="rId7"/>
    <sheet name="MU5" sheetId="10" r:id="rId8"/>
    <sheet name="MU6" sheetId="11" r:id="rId9"/>
    <sheet name="Hunter Kill" sheetId="5" r:id="rId10"/>
    <sheet name="Illegal KIll" sheetId="6" r:id="rId11"/>
    <sheet name="Total Percent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2" l="1"/>
  <c r="L4" i="12"/>
  <c r="L5" i="12"/>
  <c r="L6" i="12"/>
  <c r="L2" i="12"/>
  <c r="K6" i="12"/>
  <c r="K5" i="12"/>
  <c r="K4" i="12"/>
  <c r="K3" i="12"/>
  <c r="K2" i="12"/>
  <c r="J6" i="12"/>
  <c r="J5" i="12"/>
  <c r="J4" i="12"/>
  <c r="J3" i="12"/>
  <c r="J2" i="12"/>
  <c r="C2" i="12"/>
  <c r="C3" i="12"/>
  <c r="C4" i="12"/>
  <c r="C5" i="12"/>
  <c r="M12" i="3"/>
  <c r="L12" i="3"/>
  <c r="K12" i="3"/>
  <c r="J12" i="3"/>
  <c r="D27" i="3"/>
  <c r="C27" i="3"/>
  <c r="B27" i="3"/>
  <c r="E27" i="3"/>
  <c r="F27" i="3"/>
  <c r="B28" i="3"/>
  <c r="C28" i="3"/>
  <c r="D28" i="3"/>
  <c r="E28" i="3"/>
  <c r="F28" i="3"/>
  <c r="B29" i="3"/>
  <c r="C29" i="3"/>
  <c r="D29" i="3"/>
  <c r="E29" i="3"/>
  <c r="F29" i="3"/>
  <c r="F26" i="3"/>
  <c r="E26" i="3"/>
  <c r="D26" i="3"/>
  <c r="C26" i="3"/>
  <c r="B26" i="3"/>
  <c r="F22" i="3"/>
  <c r="E22" i="3"/>
  <c r="D22" i="3"/>
  <c r="C22" i="3"/>
  <c r="B22" i="3"/>
  <c r="B23" i="3"/>
  <c r="C23" i="3"/>
  <c r="D23" i="3"/>
  <c r="E23" i="3"/>
  <c r="F23" i="3"/>
  <c r="F21" i="3"/>
  <c r="E21" i="3"/>
  <c r="D21" i="3"/>
  <c r="C21" i="3"/>
  <c r="B21" i="3"/>
  <c r="F20" i="3"/>
  <c r="E20" i="3"/>
  <c r="C20" i="3"/>
  <c r="D20" i="3"/>
  <c r="B20" i="3"/>
  <c r="F16" i="3"/>
  <c r="E16" i="3"/>
  <c r="D16" i="3"/>
  <c r="C16" i="3"/>
  <c r="B16" i="3"/>
  <c r="F15" i="3"/>
  <c r="E15" i="3"/>
  <c r="D15" i="3"/>
  <c r="C15" i="3"/>
  <c r="B15" i="3"/>
  <c r="F14" i="3"/>
  <c r="E14" i="3"/>
  <c r="D14" i="3"/>
  <c r="C14" i="3"/>
  <c r="B14" i="3"/>
  <c r="F13" i="3"/>
  <c r="E13" i="3"/>
  <c r="D13" i="3"/>
  <c r="C13" i="3"/>
  <c r="B13" i="3"/>
  <c r="L9" i="3"/>
  <c r="K9" i="3"/>
  <c r="J9" i="3"/>
  <c r="L8" i="3"/>
  <c r="K8" i="3"/>
  <c r="J8" i="3"/>
  <c r="L7" i="3"/>
  <c r="K7" i="3"/>
  <c r="J7" i="3"/>
  <c r="L6" i="3"/>
  <c r="K6" i="3"/>
  <c r="J6" i="3"/>
  <c r="C7" i="1"/>
  <c r="B11" i="1"/>
  <c r="C10" i="1" s="1"/>
  <c r="C3" i="1" l="1"/>
  <c r="C4" i="1"/>
  <c r="C5" i="1"/>
  <c r="C6" i="1"/>
  <c r="C8" i="1"/>
  <c r="C9" i="1"/>
</calcChain>
</file>

<file path=xl/sharedStrings.xml><?xml version="1.0" encoding="utf-8"?>
<sst xmlns="http://schemas.openxmlformats.org/spreadsheetml/2006/main" count="122" uniqueCount="50">
  <si>
    <t>MU</t>
  </si>
  <si>
    <t>Kills</t>
  </si>
  <si>
    <t>Percent</t>
  </si>
  <si>
    <t>0-2</t>
  </si>
  <si>
    <t xml:space="preserve"> 3-4</t>
  </si>
  <si>
    <t xml:space="preserve"> 5-9</t>
  </si>
  <si>
    <t xml:space="preserve"> 10-14</t>
  </si>
  <si>
    <t>15+</t>
  </si>
  <si>
    <t>Adult</t>
  </si>
  <si>
    <t>Juvenile</t>
  </si>
  <si>
    <t>Animal Control</t>
  </si>
  <si>
    <t>Hunter Kill</t>
  </si>
  <si>
    <t>Illegal</t>
  </si>
  <si>
    <t>Pick Up (post-2004)</t>
  </si>
  <si>
    <t>Pick Up (pre-2004)</t>
  </si>
  <si>
    <t>Rail Kill</t>
  </si>
  <si>
    <t>Road Kill</t>
  </si>
  <si>
    <t>0-2 and Animal Control</t>
  </si>
  <si>
    <t>3-4 and Animal Control</t>
  </si>
  <si>
    <t>5-9 and Animal Control</t>
  </si>
  <si>
    <t>10-14 and Animal Control</t>
  </si>
  <si>
    <t>15+ and Animal Control</t>
  </si>
  <si>
    <t>0-2 and Hunter Kill</t>
  </si>
  <si>
    <t>3-4 and Hunter Kill</t>
  </si>
  <si>
    <t>5-9 and Hunter Kill</t>
  </si>
  <si>
    <t>10-14 and Hunter Kill</t>
  </si>
  <si>
    <t>15+ and Hunter Kill</t>
  </si>
  <si>
    <t>0-2 and Illegal Kill</t>
  </si>
  <si>
    <t>3-4 and Illegal Kill</t>
  </si>
  <si>
    <t>5-9 and Illegal Kill</t>
  </si>
  <si>
    <t>10-14 and Illegal Kill</t>
  </si>
  <si>
    <t>15+ and Illegal Kill</t>
  </si>
  <si>
    <t>Total</t>
  </si>
  <si>
    <t>Animal Control Percent</t>
  </si>
  <si>
    <t>Hunter Kill Percent</t>
  </si>
  <si>
    <t>Illegal Percent</t>
  </si>
  <si>
    <t xml:space="preserve"> 0-2</t>
  </si>
  <si>
    <t>Kill type</t>
  </si>
  <si>
    <t>Total Kills</t>
  </si>
  <si>
    <t>Percent of BC</t>
  </si>
  <si>
    <t>Under 10 Years</t>
  </si>
  <si>
    <t>Under 4 years</t>
  </si>
  <si>
    <t>Illegally Killed</t>
  </si>
  <si>
    <t>Illegally Killed under 10 years</t>
  </si>
  <si>
    <t>Illegally Killed under 4</t>
  </si>
  <si>
    <t>Total Non Hunter deaths</t>
  </si>
  <si>
    <t>Percent of deaths</t>
  </si>
  <si>
    <t>Yearly Average of Non Hunter kills</t>
  </si>
  <si>
    <t>Yearly Average of Kills</t>
  </si>
  <si>
    <t>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</si>
</sst>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16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627E9-95F9-45E4-8A32-376015797B22}">
  <dimension ref="A2:C11"/>
  <sheetViews>
    <sheetView workbookViewId="0">
      <selection activeCell="B6" sqref="B6"/>
    </sheetView>
  </sheetViews>
  <sheetFormatPr defaultRowHeight="14.5" x14ac:dyDescent="0.35"/>
  <sheetData>
    <row r="2" spans="1:3" x14ac:dyDescent="0.35">
      <c r="A2" t="s">
        <v>0</v>
      </c>
      <c r="B2" t="s">
        <v>1</v>
      </c>
      <c r="C2" t="s">
        <v>2</v>
      </c>
    </row>
    <row r="3" spans="1:3" x14ac:dyDescent="0.35">
      <c r="A3">
        <v>1</v>
      </c>
      <c r="B3">
        <v>233</v>
      </c>
      <c r="C3" s="1">
        <f>B3/B11</f>
        <v>1.6508431344764065E-2</v>
      </c>
    </row>
    <row r="4" spans="1:3" x14ac:dyDescent="0.35">
      <c r="A4">
        <v>2</v>
      </c>
      <c r="B4">
        <v>34</v>
      </c>
      <c r="C4" s="1">
        <f>B4/B11</f>
        <v>2.4089556468754429E-3</v>
      </c>
    </row>
    <row r="5" spans="1:3" x14ac:dyDescent="0.35">
      <c r="A5">
        <v>3</v>
      </c>
      <c r="B5">
        <v>171</v>
      </c>
      <c r="C5" s="1">
        <f>B5/B11</f>
        <v>1.2115629871050021E-2</v>
      </c>
    </row>
    <row r="6" spans="1:3" x14ac:dyDescent="0.35">
      <c r="A6">
        <v>4</v>
      </c>
      <c r="B6">
        <v>2799</v>
      </c>
      <c r="C6" s="1">
        <f>B6/B11</f>
        <v>0.19831373104718719</v>
      </c>
    </row>
    <row r="7" spans="1:3" x14ac:dyDescent="0.35">
      <c r="A7">
        <v>5</v>
      </c>
      <c r="B7">
        <v>1010</v>
      </c>
      <c r="C7" s="1">
        <f>B7/B11</f>
        <v>7.156015303953521E-2</v>
      </c>
    </row>
    <row r="8" spans="1:3" x14ac:dyDescent="0.35">
      <c r="A8">
        <v>6</v>
      </c>
      <c r="B8">
        <v>4069</v>
      </c>
      <c r="C8" s="1">
        <f>B8/B11</f>
        <v>0.28829530962165228</v>
      </c>
    </row>
    <row r="9" spans="1:3" x14ac:dyDescent="0.35">
      <c r="A9">
        <v>7</v>
      </c>
      <c r="B9">
        <v>5668</v>
      </c>
      <c r="C9" s="1">
        <f>B9/B11</f>
        <v>0.40158707666147087</v>
      </c>
    </row>
    <row r="10" spans="1:3" x14ac:dyDescent="0.35">
      <c r="A10">
        <v>8</v>
      </c>
      <c r="B10">
        <v>130</v>
      </c>
      <c r="C10" s="1">
        <f>B10/B11</f>
        <v>9.2107127674649278E-3</v>
      </c>
    </row>
    <row r="11" spans="1:3" x14ac:dyDescent="0.35">
      <c r="B11">
        <f>SUM(B3:B10)</f>
        <v>14114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0EB2-A832-4B8F-8326-F618216F621C}">
  <dimension ref="A1:F5"/>
  <sheetViews>
    <sheetView workbookViewId="0">
      <selection activeCell="D14" sqref="D14"/>
    </sheetView>
  </sheetViews>
  <sheetFormatPr defaultRowHeight="14.5" x14ac:dyDescent="0.35"/>
  <cols>
    <col min="2" max="4" width="16.26953125" bestFit="1" customWidth="1"/>
    <col min="5" max="5" width="18.36328125" bestFit="1" customWidth="1"/>
    <col min="6" max="6" width="16.6328125" bestFit="1" customWidth="1"/>
  </cols>
  <sheetData>
    <row r="1" spans="1:6" x14ac:dyDescent="0.35">
      <c r="A1" t="s">
        <v>0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</row>
    <row r="2" spans="1:6" x14ac:dyDescent="0.35">
      <c r="A2">
        <v>4</v>
      </c>
      <c r="B2" s="4">
        <v>112.62486602357986</v>
      </c>
      <c r="C2" s="4">
        <v>486.67095391211149</v>
      </c>
      <c r="D2" s="4">
        <v>726.71811361200434</v>
      </c>
      <c r="E2" s="4">
        <v>298.41479099678457</v>
      </c>
      <c r="F2" s="4">
        <v>228.53804930332262</v>
      </c>
    </row>
    <row r="3" spans="1:6" x14ac:dyDescent="0.35">
      <c r="A3">
        <v>5</v>
      </c>
      <c r="B3" s="4">
        <v>63.956435643564355</v>
      </c>
      <c r="C3" s="4">
        <v>181.20990099009902</v>
      </c>
      <c r="D3" s="4">
        <v>198.72178217821784</v>
      </c>
      <c r="E3" s="4">
        <v>102.02574257425742</v>
      </c>
      <c r="F3" s="4">
        <v>67.001980198019808</v>
      </c>
    </row>
    <row r="4" spans="1:6" x14ac:dyDescent="0.35">
      <c r="A4">
        <v>6</v>
      </c>
      <c r="B4" s="4">
        <v>383.1373801916933</v>
      </c>
      <c r="C4" s="4">
        <v>765.3816662570656</v>
      </c>
      <c r="D4" s="4">
        <v>960.07618579503571</v>
      </c>
      <c r="E4" s="4">
        <v>498.34652248709756</v>
      </c>
      <c r="F4" s="4">
        <v>413.50258048660606</v>
      </c>
    </row>
    <row r="5" spans="1:6" x14ac:dyDescent="0.35">
      <c r="A5">
        <v>7</v>
      </c>
      <c r="B5" s="4">
        <v>629.98076923076928</v>
      </c>
      <c r="C5" s="4">
        <v>1100.8846153846155</v>
      </c>
      <c r="D5" s="4">
        <v>1390.1153846153845</v>
      </c>
      <c r="E5" s="4">
        <v>666.13461538461536</v>
      </c>
      <c r="F5" s="4">
        <v>479.03846153846155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4B4BD-79F7-466C-AEBA-15608B753ED7}">
  <dimension ref="A1:F5"/>
  <sheetViews>
    <sheetView workbookViewId="0">
      <selection activeCell="G2" sqref="G2"/>
    </sheetView>
  </sheetViews>
  <sheetFormatPr defaultRowHeight="14.5" x14ac:dyDescent="0.35"/>
  <cols>
    <col min="2" max="4" width="15.26953125" bestFit="1" customWidth="1"/>
    <col min="5" max="5" width="17.36328125" bestFit="1" customWidth="1"/>
    <col min="6" max="6" width="15.6328125" bestFit="1" customWidth="1"/>
  </cols>
  <sheetData>
    <row r="1" spans="1:6" x14ac:dyDescent="0.35">
      <c r="A1" t="s">
        <v>0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</row>
    <row r="2" spans="1:6" x14ac:dyDescent="0.35">
      <c r="A2">
        <v>4</v>
      </c>
      <c r="B2" s="4">
        <v>3.2793854948195782</v>
      </c>
      <c r="C2" s="4">
        <v>14.170775276884601</v>
      </c>
      <c r="D2" s="4">
        <v>21.160414433726331</v>
      </c>
      <c r="E2" s="4">
        <v>8.689174705251876</v>
      </c>
      <c r="F2" s="4">
        <v>6.6545194712397286</v>
      </c>
    </row>
    <row r="3" spans="1:6" x14ac:dyDescent="0.35">
      <c r="A3">
        <v>5</v>
      </c>
      <c r="B3" s="4">
        <v>3.4930693069306931</v>
      </c>
      <c r="C3" s="4">
        <v>9.8970297029702969</v>
      </c>
      <c r="D3" s="4">
        <v>10.853465346534653</v>
      </c>
      <c r="E3" s="4">
        <v>5.5722772277227728</v>
      </c>
      <c r="F3" s="4">
        <v>3.6594059405940595</v>
      </c>
    </row>
    <row r="4" spans="1:6" x14ac:dyDescent="0.35">
      <c r="A4">
        <v>6</v>
      </c>
      <c r="B4" s="4">
        <v>9.3833865814696491</v>
      </c>
      <c r="C4" s="4">
        <v>18.744900466945197</v>
      </c>
      <c r="D4" s="4">
        <v>23.513148193659376</v>
      </c>
      <c r="E4" s="4">
        <v>12.204964364708774</v>
      </c>
      <c r="F4" s="4">
        <v>10.127058245269108</v>
      </c>
    </row>
    <row r="5" spans="1:6" x14ac:dyDescent="0.35">
      <c r="A5">
        <v>7</v>
      </c>
      <c r="B5" s="4">
        <v>13.280875088214538</v>
      </c>
      <c r="C5" s="4">
        <v>23.208186309103741</v>
      </c>
      <c r="D5" s="4">
        <v>29.305575158786169</v>
      </c>
      <c r="E5" s="4">
        <v>14.043048694424842</v>
      </c>
      <c r="F5" s="4">
        <v>10.098800282286522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5776-FBCC-4143-B4AB-008C26EA3864}">
  <dimension ref="A1:D2"/>
  <sheetViews>
    <sheetView workbookViewId="0">
      <selection activeCell="E7" sqref="E7"/>
    </sheetView>
  </sheetViews>
  <sheetFormatPr defaultRowHeight="14.5" x14ac:dyDescent="0.35"/>
  <cols>
    <col min="2" max="2" width="20.1796875" bestFit="1" customWidth="1"/>
    <col min="3" max="3" width="16.26953125" bestFit="1" customWidth="1"/>
    <col min="4" max="4" width="12.36328125" bestFit="1" customWidth="1"/>
  </cols>
  <sheetData>
    <row r="1" spans="1:4" x14ac:dyDescent="0.35">
      <c r="A1" t="s">
        <v>32</v>
      </c>
      <c r="B1" t="s">
        <v>33</v>
      </c>
      <c r="C1" t="s">
        <v>34</v>
      </c>
      <c r="D1" t="s">
        <v>35</v>
      </c>
    </row>
    <row r="2" spans="1:4" x14ac:dyDescent="0.35">
      <c r="A2">
        <v>13546</v>
      </c>
      <c r="B2" s="1">
        <v>9.2721098479255873E-2</v>
      </c>
      <c r="C2" s="1">
        <v>0.87309906983611396</v>
      </c>
      <c r="D2" s="1">
        <v>2.2589694374723166E-2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E7DA-94EF-4A60-A6F8-EB0FEE05E1DE}">
  <dimension ref="A1:P5"/>
  <sheetViews>
    <sheetView zoomScale="85" zoomScaleNormal="85" workbookViewId="0">
      <selection activeCell="M41" sqref="M41"/>
    </sheetView>
  </sheetViews>
  <sheetFormatPr defaultRowHeight="14.5" x14ac:dyDescent="0.35"/>
  <cols>
    <col min="10" max="10" width="13.36328125" bestFit="1" customWidth="1"/>
    <col min="11" max="11" width="9.54296875" bestFit="1" customWidth="1"/>
    <col min="12" max="12" width="5.7265625" bestFit="1" customWidth="1"/>
    <col min="13" max="13" width="17.453125" bestFit="1" customWidth="1"/>
    <col min="14" max="14" width="16.54296875" bestFit="1" customWidth="1"/>
    <col min="15" max="15" width="6.6328125" bestFit="1" customWidth="1"/>
    <col min="16" max="16" width="7.90625" bestFit="1" customWidth="1"/>
  </cols>
  <sheetData>
    <row r="1" spans="1:16" x14ac:dyDescent="0.35">
      <c r="A1" t="s">
        <v>0</v>
      </c>
      <c r="B1" t="s">
        <v>1</v>
      </c>
      <c r="C1" t="s">
        <v>3</v>
      </c>
      <c r="D1" s="2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35">
      <c r="A2">
        <v>4</v>
      </c>
      <c r="B2">
        <v>2799</v>
      </c>
      <c r="C2">
        <v>137</v>
      </c>
      <c r="D2">
        <v>592</v>
      </c>
      <c r="E2">
        <v>884</v>
      </c>
      <c r="F2">
        <v>363</v>
      </c>
      <c r="G2">
        <v>278</v>
      </c>
      <c r="H2">
        <v>10</v>
      </c>
      <c r="I2">
        <v>15</v>
      </c>
      <c r="J2">
        <v>360</v>
      </c>
      <c r="K2">
        <v>2301</v>
      </c>
      <c r="L2">
        <v>67</v>
      </c>
      <c r="M2">
        <v>6</v>
      </c>
      <c r="N2">
        <v>20</v>
      </c>
      <c r="O2">
        <v>22</v>
      </c>
      <c r="P2">
        <v>23</v>
      </c>
    </row>
    <row r="3" spans="1:16" x14ac:dyDescent="0.35">
      <c r="A3">
        <v>5</v>
      </c>
      <c r="B3">
        <v>1010</v>
      </c>
      <c r="C3">
        <v>84</v>
      </c>
      <c r="D3">
        <v>238</v>
      </c>
      <c r="E3">
        <v>261</v>
      </c>
      <c r="F3">
        <v>134</v>
      </c>
      <c r="G3">
        <v>88</v>
      </c>
      <c r="H3">
        <v>1</v>
      </c>
      <c r="I3">
        <v>14</v>
      </c>
      <c r="J3">
        <v>189</v>
      </c>
      <c r="K3">
        <v>769</v>
      </c>
      <c r="L3">
        <v>42</v>
      </c>
      <c r="M3">
        <v>1</v>
      </c>
      <c r="N3">
        <v>8</v>
      </c>
      <c r="P3">
        <v>1</v>
      </c>
    </row>
    <row r="4" spans="1:16" x14ac:dyDescent="0.35">
      <c r="A4">
        <v>6</v>
      </c>
      <c r="B4">
        <v>4069</v>
      </c>
      <c r="C4">
        <v>429</v>
      </c>
      <c r="D4">
        <v>857</v>
      </c>
      <c r="E4">
        <v>1075</v>
      </c>
      <c r="F4">
        <v>558</v>
      </c>
      <c r="G4">
        <v>463</v>
      </c>
      <c r="H4">
        <v>5</v>
      </c>
      <c r="I4">
        <v>26</v>
      </c>
      <c r="J4">
        <v>313</v>
      </c>
      <c r="K4">
        <v>3634</v>
      </c>
      <c r="L4">
        <v>89</v>
      </c>
      <c r="M4">
        <v>3</v>
      </c>
      <c r="N4">
        <v>18</v>
      </c>
      <c r="O4">
        <v>5</v>
      </c>
      <c r="P4">
        <v>7</v>
      </c>
    </row>
    <row r="5" spans="1:16" x14ac:dyDescent="0.35">
      <c r="A5">
        <v>7</v>
      </c>
      <c r="B5">
        <v>5668</v>
      </c>
      <c r="C5">
        <v>697</v>
      </c>
      <c r="D5">
        <v>1218</v>
      </c>
      <c r="E5">
        <v>1538</v>
      </c>
      <c r="F5">
        <v>737</v>
      </c>
      <c r="G5">
        <v>530</v>
      </c>
      <c r="H5">
        <v>5</v>
      </c>
      <c r="I5">
        <v>14</v>
      </c>
      <c r="J5">
        <v>394</v>
      </c>
      <c r="K5">
        <v>5123</v>
      </c>
      <c r="L5">
        <v>108</v>
      </c>
      <c r="M5">
        <v>4</v>
      </c>
      <c r="N5">
        <v>331</v>
      </c>
      <c r="O5">
        <v>1</v>
      </c>
      <c r="P5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507A4-4B07-4298-862A-712AAA958498}">
  <dimension ref="A1:M29"/>
  <sheetViews>
    <sheetView workbookViewId="0">
      <selection activeCell="J11" sqref="J11:M12"/>
    </sheetView>
  </sheetViews>
  <sheetFormatPr defaultRowHeight="14.5" x14ac:dyDescent="0.35"/>
  <cols>
    <col min="2" max="5" width="20.1796875" bestFit="1" customWidth="1"/>
    <col min="6" max="6" width="22.26953125" bestFit="1" customWidth="1"/>
    <col min="7" max="7" width="16.6328125" bestFit="1" customWidth="1"/>
    <col min="11" max="11" width="20.1796875" bestFit="1" customWidth="1"/>
    <col min="12" max="12" width="16.26953125" bestFit="1" customWidth="1"/>
  </cols>
  <sheetData>
    <row r="1" spans="1:13" x14ac:dyDescent="0.35">
      <c r="A1" t="s">
        <v>0</v>
      </c>
      <c r="B1" t="s">
        <v>1</v>
      </c>
      <c r="C1" t="s">
        <v>3</v>
      </c>
      <c r="D1" s="2" t="s">
        <v>4</v>
      </c>
      <c r="E1" t="s">
        <v>5</v>
      </c>
      <c r="F1" t="s">
        <v>6</v>
      </c>
      <c r="G1" t="s">
        <v>7</v>
      </c>
      <c r="J1" t="s">
        <v>10</v>
      </c>
      <c r="K1" t="s">
        <v>11</v>
      </c>
      <c r="L1" t="s">
        <v>12</v>
      </c>
    </row>
    <row r="2" spans="1:13" x14ac:dyDescent="0.35">
      <c r="A2">
        <v>4</v>
      </c>
      <c r="B2">
        <v>2799</v>
      </c>
      <c r="C2">
        <v>137</v>
      </c>
      <c r="D2">
        <v>592</v>
      </c>
      <c r="E2">
        <v>884</v>
      </c>
      <c r="F2">
        <v>363</v>
      </c>
      <c r="G2">
        <v>278</v>
      </c>
      <c r="J2">
        <v>360</v>
      </c>
      <c r="K2">
        <v>2301</v>
      </c>
      <c r="L2">
        <v>67</v>
      </c>
    </row>
    <row r="3" spans="1:13" x14ac:dyDescent="0.35">
      <c r="A3">
        <v>5</v>
      </c>
      <c r="B3">
        <v>1010</v>
      </c>
      <c r="C3">
        <v>84</v>
      </c>
      <c r="D3">
        <v>238</v>
      </c>
      <c r="E3">
        <v>261</v>
      </c>
      <c r="F3">
        <v>134</v>
      </c>
      <c r="G3">
        <v>88</v>
      </c>
      <c r="J3">
        <v>189</v>
      </c>
      <c r="K3">
        <v>769</v>
      </c>
      <c r="L3">
        <v>42</v>
      </c>
    </row>
    <row r="4" spans="1:13" x14ac:dyDescent="0.35">
      <c r="A4">
        <v>6</v>
      </c>
      <c r="B4">
        <v>4069</v>
      </c>
      <c r="C4">
        <v>429</v>
      </c>
      <c r="D4">
        <v>857</v>
      </c>
      <c r="E4">
        <v>1075</v>
      </c>
      <c r="F4">
        <v>558</v>
      </c>
      <c r="G4">
        <v>463</v>
      </c>
      <c r="J4">
        <v>313</v>
      </c>
      <c r="K4">
        <v>3634</v>
      </c>
      <c r="L4">
        <v>89</v>
      </c>
    </row>
    <row r="5" spans="1:13" x14ac:dyDescent="0.35">
      <c r="A5">
        <v>7</v>
      </c>
      <c r="B5">
        <v>5668</v>
      </c>
      <c r="C5">
        <v>697</v>
      </c>
      <c r="D5">
        <v>1218</v>
      </c>
      <c r="E5">
        <v>1538</v>
      </c>
      <c r="F5">
        <v>737</v>
      </c>
      <c r="G5">
        <v>530</v>
      </c>
      <c r="J5">
        <v>394</v>
      </c>
      <c r="K5">
        <v>5123</v>
      </c>
      <c r="L5">
        <v>108</v>
      </c>
    </row>
    <row r="6" spans="1:13" x14ac:dyDescent="0.35">
      <c r="A6">
        <v>4</v>
      </c>
      <c r="J6">
        <f>J2/B2</f>
        <v>0.12861736334405144</v>
      </c>
      <c r="K6">
        <f>K2/B2</f>
        <v>0.82207931404072887</v>
      </c>
      <c r="L6">
        <f>L2/B2</f>
        <v>2.3937120400142908E-2</v>
      </c>
    </row>
    <row r="7" spans="1:13" x14ac:dyDescent="0.35">
      <c r="A7">
        <v>5</v>
      </c>
      <c r="J7">
        <f>J3/B3</f>
        <v>0.18712871287128713</v>
      </c>
      <c r="K7">
        <f>K3/B3</f>
        <v>0.7613861386138614</v>
      </c>
      <c r="L7">
        <f>L3/B3</f>
        <v>4.1584158415841586E-2</v>
      </c>
    </row>
    <row r="8" spans="1:13" x14ac:dyDescent="0.35">
      <c r="A8">
        <v>6</v>
      </c>
      <c r="J8">
        <f>J4/B4</f>
        <v>7.6923076923076927E-2</v>
      </c>
      <c r="K8">
        <f>K4/B4</f>
        <v>0.89309412632096341</v>
      </c>
      <c r="L8">
        <f>L4/B4</f>
        <v>2.1872695994101746E-2</v>
      </c>
    </row>
    <row r="9" spans="1:13" x14ac:dyDescent="0.35">
      <c r="A9">
        <v>7</v>
      </c>
      <c r="J9">
        <f>J5/B5</f>
        <v>6.9513055751587866E-2</v>
      </c>
      <c r="K9">
        <f>K5/B5</f>
        <v>0.90384615384615385</v>
      </c>
      <c r="L9">
        <f>L5/B5</f>
        <v>1.9054340155257588E-2</v>
      </c>
    </row>
    <row r="11" spans="1:13" x14ac:dyDescent="0.35">
      <c r="J11" t="s">
        <v>32</v>
      </c>
      <c r="K11" t="s">
        <v>33</v>
      </c>
      <c r="L11" t="s">
        <v>34</v>
      </c>
      <c r="M11" t="s">
        <v>35</v>
      </c>
    </row>
    <row r="12" spans="1:13" x14ac:dyDescent="0.35">
      <c r="A12" t="s">
        <v>0</v>
      </c>
      <c r="B12" t="s">
        <v>17</v>
      </c>
      <c r="C12" t="s">
        <v>18</v>
      </c>
      <c r="D12" t="s">
        <v>19</v>
      </c>
      <c r="E12" t="s">
        <v>20</v>
      </c>
      <c r="F12" t="s">
        <v>21</v>
      </c>
      <c r="J12">
        <f>B2+B3+B4+B5</f>
        <v>13546</v>
      </c>
      <c r="K12" s="1">
        <f>(J2+J3+J4+J5)/J12</f>
        <v>9.2721098479255873E-2</v>
      </c>
      <c r="L12" s="1">
        <f>(K2+K3+K4+K5)/J12</f>
        <v>0.87309906983611396</v>
      </c>
      <c r="M12" s="1">
        <f>(L2+L3+L4+L5)/J12</f>
        <v>2.2589694374723166E-2</v>
      </c>
    </row>
    <row r="13" spans="1:13" x14ac:dyDescent="0.35">
      <c r="A13">
        <v>4</v>
      </c>
      <c r="B13" s="4">
        <f>C2*J6</f>
        <v>17.620578778135048</v>
      </c>
      <c r="C13" s="4">
        <f>D2*J6</f>
        <v>76.141479099678449</v>
      </c>
      <c r="D13" s="4">
        <f>E2*J6</f>
        <v>113.69774919614147</v>
      </c>
      <c r="E13" s="4">
        <f>F2*J6</f>
        <v>46.688102893890672</v>
      </c>
      <c r="F13" s="4">
        <f>G2*J6</f>
        <v>35.755627009646297</v>
      </c>
    </row>
    <row r="14" spans="1:13" x14ac:dyDescent="0.35">
      <c r="A14">
        <v>5</v>
      </c>
      <c r="B14" s="4">
        <f>C3*J7</f>
        <v>15.718811881188119</v>
      </c>
      <c r="C14" s="4">
        <f>D3*J7</f>
        <v>44.536633663366338</v>
      </c>
      <c r="D14" s="4">
        <f>E3*J7</f>
        <v>48.840594059405937</v>
      </c>
      <c r="E14" s="4">
        <f>F3*J7</f>
        <v>25.075247524752474</v>
      </c>
      <c r="F14" s="4">
        <f>G3*J7</f>
        <v>16.467326732673268</v>
      </c>
    </row>
    <row r="15" spans="1:13" x14ac:dyDescent="0.35">
      <c r="A15">
        <v>6</v>
      </c>
      <c r="B15" s="4">
        <f>C4*J8</f>
        <v>33</v>
      </c>
      <c r="C15" s="4">
        <f>D4*J8</f>
        <v>65.92307692307692</v>
      </c>
      <c r="D15" s="4">
        <f>E4*J8</f>
        <v>82.692307692307693</v>
      </c>
      <c r="E15" s="4">
        <f>F4*J8</f>
        <v>42.923076923076927</v>
      </c>
      <c r="F15" s="4">
        <f>G4*J8</f>
        <v>35.61538461538462</v>
      </c>
    </row>
    <row r="16" spans="1:13" x14ac:dyDescent="0.35">
      <c r="A16">
        <v>7</v>
      </c>
      <c r="B16" s="4">
        <f>C5*J9</f>
        <v>48.450599858856741</v>
      </c>
      <c r="C16" s="4">
        <f>D5*J9</f>
        <v>84.666901905434017</v>
      </c>
      <c r="D16" s="4">
        <f>E5*J9</f>
        <v>106.91107974594213</v>
      </c>
      <c r="E16" s="4">
        <f>F5*J9</f>
        <v>51.231122088920259</v>
      </c>
      <c r="F16" s="4">
        <f>G5*J9</f>
        <v>36.841919548341572</v>
      </c>
    </row>
    <row r="19" spans="1:6" x14ac:dyDescent="0.35">
      <c r="A19" t="s">
        <v>0</v>
      </c>
      <c r="B19" t="s">
        <v>22</v>
      </c>
      <c r="C19" t="s">
        <v>23</v>
      </c>
      <c r="D19" t="s">
        <v>24</v>
      </c>
      <c r="E19" t="s">
        <v>25</v>
      </c>
      <c r="F19" t="s">
        <v>26</v>
      </c>
    </row>
    <row r="20" spans="1:6" x14ac:dyDescent="0.35">
      <c r="A20">
        <v>4</v>
      </c>
      <c r="B20" s="4">
        <f>C2*K6</f>
        <v>112.62486602357986</v>
      </c>
      <c r="C20" s="4">
        <f>D2*K6</f>
        <v>486.67095391211149</v>
      </c>
      <c r="D20" s="4">
        <f>E2*K6</f>
        <v>726.71811361200434</v>
      </c>
      <c r="E20" s="4">
        <f>F2*K6</f>
        <v>298.41479099678457</v>
      </c>
      <c r="F20" s="4">
        <f>G2*K6</f>
        <v>228.53804930332262</v>
      </c>
    </row>
    <row r="21" spans="1:6" x14ac:dyDescent="0.35">
      <c r="A21">
        <v>5</v>
      </c>
      <c r="B21" s="4">
        <f>C3*K7</f>
        <v>63.956435643564355</v>
      </c>
      <c r="C21" s="4">
        <f>D3*K7</f>
        <v>181.20990099009902</v>
      </c>
      <c r="D21" s="4">
        <f>E3*K7</f>
        <v>198.72178217821784</v>
      </c>
      <c r="E21" s="4">
        <f>F3*K7</f>
        <v>102.02574257425742</v>
      </c>
      <c r="F21" s="4">
        <f>G3*K7</f>
        <v>67.001980198019808</v>
      </c>
    </row>
    <row r="22" spans="1:6" x14ac:dyDescent="0.35">
      <c r="A22">
        <v>6</v>
      </c>
      <c r="B22" s="4">
        <f>C4*K8</f>
        <v>383.1373801916933</v>
      </c>
      <c r="C22" s="4">
        <f>D4*K8</f>
        <v>765.3816662570656</v>
      </c>
      <c r="D22" s="4">
        <f>E4*K8</f>
        <v>960.07618579503571</v>
      </c>
      <c r="E22" s="4">
        <f>F4*K8</f>
        <v>498.34652248709756</v>
      </c>
      <c r="F22" s="4">
        <f>G4*K8</f>
        <v>413.50258048660606</v>
      </c>
    </row>
    <row r="23" spans="1:6" x14ac:dyDescent="0.35">
      <c r="A23">
        <v>7</v>
      </c>
      <c r="B23" s="4">
        <f>C5*K9</f>
        <v>629.98076923076928</v>
      </c>
      <c r="C23" s="4">
        <f>D5*K9</f>
        <v>1100.8846153846155</v>
      </c>
      <c r="D23" s="4">
        <f>E5*K9</f>
        <v>1390.1153846153845</v>
      </c>
      <c r="E23" s="4">
        <f>F5*K9</f>
        <v>666.13461538461536</v>
      </c>
      <c r="F23" s="4">
        <f>G5*K9</f>
        <v>479.03846153846155</v>
      </c>
    </row>
    <row r="25" spans="1:6" x14ac:dyDescent="0.35">
      <c r="A25" t="s">
        <v>0</v>
      </c>
      <c r="B25" t="s">
        <v>27</v>
      </c>
      <c r="C25" t="s">
        <v>28</v>
      </c>
      <c r="D25" t="s">
        <v>29</v>
      </c>
      <c r="E25" t="s">
        <v>30</v>
      </c>
      <c r="F25" t="s">
        <v>31</v>
      </c>
    </row>
    <row r="26" spans="1:6" x14ac:dyDescent="0.35">
      <c r="A26">
        <v>4</v>
      </c>
      <c r="B26" s="4">
        <f>C2*L6</f>
        <v>3.2793854948195782</v>
      </c>
      <c r="C26" s="4">
        <f>D2*L6</f>
        <v>14.170775276884601</v>
      </c>
      <c r="D26" s="4">
        <f>E2*L6</f>
        <v>21.160414433726331</v>
      </c>
      <c r="E26" s="4">
        <f>F2*L6</f>
        <v>8.689174705251876</v>
      </c>
      <c r="F26" s="4">
        <f>G2*L6</f>
        <v>6.6545194712397286</v>
      </c>
    </row>
    <row r="27" spans="1:6" x14ac:dyDescent="0.35">
      <c r="A27">
        <v>5</v>
      </c>
      <c r="B27" s="4">
        <f>C3*L7</f>
        <v>3.4930693069306931</v>
      </c>
      <c r="C27" s="4">
        <f>D3*L7</f>
        <v>9.8970297029702969</v>
      </c>
      <c r="D27" s="4">
        <f>E3*L7</f>
        <v>10.853465346534653</v>
      </c>
      <c r="E27" s="4">
        <f>F3*L7</f>
        <v>5.5722772277227728</v>
      </c>
      <c r="F27" s="4">
        <f>G3*L7</f>
        <v>3.6594059405940595</v>
      </c>
    </row>
    <row r="28" spans="1:6" x14ac:dyDescent="0.35">
      <c r="A28">
        <v>6</v>
      </c>
      <c r="B28" s="4">
        <f>C4*L8</f>
        <v>9.3833865814696491</v>
      </c>
      <c r="C28" s="4">
        <f>D4*L8</f>
        <v>18.744900466945197</v>
      </c>
      <c r="D28" s="4">
        <f>E4*L8</f>
        <v>23.513148193659376</v>
      </c>
      <c r="E28" s="4">
        <f>F4*L8</f>
        <v>12.204964364708774</v>
      </c>
      <c r="F28" s="4">
        <f>G4*L8</f>
        <v>10.127058245269108</v>
      </c>
    </row>
    <row r="29" spans="1:6" x14ac:dyDescent="0.35">
      <c r="A29">
        <v>7</v>
      </c>
      <c r="B29" s="4">
        <f>C5*L9</f>
        <v>13.280875088214538</v>
      </c>
      <c r="C29" s="4">
        <f>D5*L9</f>
        <v>23.208186309103741</v>
      </c>
      <c r="D29" s="4">
        <f>E5*L9</f>
        <v>29.305575158786169</v>
      </c>
      <c r="E29" s="4">
        <f>F5*L9</f>
        <v>14.043048694424842</v>
      </c>
      <c r="F29" s="4">
        <f>G5*L9</f>
        <v>10.098800282286522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2F6A-3B6F-47AD-AC68-BBA1A10B7D42}">
  <dimension ref="A1:F6"/>
  <sheetViews>
    <sheetView workbookViewId="0">
      <selection activeCell="B5" sqref="B5"/>
    </sheetView>
  </sheetViews>
  <sheetFormatPr defaultRowHeight="14.5" x14ac:dyDescent="0.35"/>
  <cols>
    <col min="2" max="4" width="20.1796875" bestFit="1" customWidth="1"/>
    <col min="5" max="5" width="22.26953125" bestFit="1" customWidth="1"/>
    <col min="6" max="6" width="20.54296875" bestFit="1" customWidth="1"/>
  </cols>
  <sheetData>
    <row r="1" spans="1:6" x14ac:dyDescent="0.35">
      <c r="B1" s="5"/>
      <c r="C1" s="5"/>
      <c r="D1" s="5"/>
      <c r="E1" s="5"/>
      <c r="F1" s="5"/>
    </row>
    <row r="2" spans="1:6" x14ac:dyDescent="0.35">
      <c r="A2" t="s">
        <v>0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</row>
    <row r="3" spans="1:6" x14ac:dyDescent="0.35">
      <c r="A3">
        <v>4</v>
      </c>
      <c r="B3" s="4">
        <v>18</v>
      </c>
      <c r="C3" s="4">
        <v>76</v>
      </c>
      <c r="D3" s="4">
        <v>114</v>
      </c>
      <c r="E3" s="4">
        <v>47</v>
      </c>
      <c r="F3" s="4">
        <v>36</v>
      </c>
    </row>
    <row r="4" spans="1:6" x14ac:dyDescent="0.35">
      <c r="A4">
        <v>5</v>
      </c>
      <c r="B4" s="4">
        <v>16</v>
      </c>
      <c r="C4" s="4">
        <v>45</v>
      </c>
      <c r="D4" s="4">
        <v>49</v>
      </c>
      <c r="E4" s="4">
        <v>25</v>
      </c>
      <c r="F4" s="4">
        <v>16</v>
      </c>
    </row>
    <row r="5" spans="1:6" x14ac:dyDescent="0.35">
      <c r="A5">
        <v>6</v>
      </c>
      <c r="B5" s="4">
        <v>33</v>
      </c>
      <c r="C5" s="4">
        <v>66</v>
      </c>
      <c r="D5" s="4">
        <v>83</v>
      </c>
      <c r="E5" s="4">
        <v>43</v>
      </c>
      <c r="F5" s="4">
        <v>36</v>
      </c>
    </row>
    <row r="6" spans="1:6" x14ac:dyDescent="0.35">
      <c r="A6">
        <v>7</v>
      </c>
      <c r="B6" s="4">
        <v>48</v>
      </c>
      <c r="C6" s="4">
        <v>85</v>
      </c>
      <c r="D6" s="4">
        <v>107</v>
      </c>
      <c r="E6" s="4">
        <v>51</v>
      </c>
      <c r="F6" s="4">
        <v>37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23711-4C97-49E3-A68B-75F4A15A3C25}">
  <dimension ref="A1:L7"/>
  <sheetViews>
    <sheetView tabSelected="1" workbookViewId="0">
      <selection activeCell="D28" sqref="D28"/>
    </sheetView>
  </sheetViews>
  <sheetFormatPr defaultRowHeight="14.5" x14ac:dyDescent="0.35"/>
  <cols>
    <col min="2" max="2" width="11.90625" bestFit="1" customWidth="1"/>
    <col min="3" max="3" width="13.54296875" bestFit="1" customWidth="1"/>
    <col min="4" max="4" width="12.36328125" bestFit="1" customWidth="1"/>
    <col min="5" max="6" width="11.90625" bestFit="1" customWidth="1"/>
    <col min="7" max="7" width="25" bestFit="1" customWidth="1"/>
    <col min="8" max="8" width="21.54296875" bestFit="1" customWidth="1"/>
    <col min="9" max="10" width="15.453125" bestFit="1" customWidth="1"/>
    <col min="11" max="11" width="29.453125" bestFit="1" customWidth="1"/>
    <col min="12" max="12" width="19.08984375" bestFit="1" customWidth="1"/>
  </cols>
  <sheetData>
    <row r="1" spans="1:12" x14ac:dyDescent="0.35">
      <c r="A1" t="s">
        <v>0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</row>
    <row r="2" spans="1:12" x14ac:dyDescent="0.35">
      <c r="A2">
        <v>4</v>
      </c>
      <c r="B2">
        <v>2799</v>
      </c>
      <c r="C2" s="1">
        <f>B2/B6</f>
        <v>0.19831373104718719</v>
      </c>
      <c r="D2">
        <v>1613</v>
      </c>
      <c r="E2">
        <v>729</v>
      </c>
      <c r="F2">
        <v>67</v>
      </c>
      <c r="G2">
        <v>38</v>
      </c>
      <c r="H2">
        <v>17</v>
      </c>
      <c r="I2">
        <v>498</v>
      </c>
      <c r="J2" s="1">
        <f>I2/B2</f>
        <v>0.17792068595927116</v>
      </c>
      <c r="K2" s="3">
        <f>I2/42</f>
        <v>11.857142857142858</v>
      </c>
      <c r="L2" s="3">
        <f>B2/42</f>
        <v>66.642857142857139</v>
      </c>
    </row>
    <row r="3" spans="1:12" x14ac:dyDescent="0.35">
      <c r="A3">
        <v>5</v>
      </c>
      <c r="B3">
        <v>1010</v>
      </c>
      <c r="C3" s="1">
        <f>B3/B6</f>
        <v>7.156015303953521E-2</v>
      </c>
      <c r="D3">
        <v>583</v>
      </c>
      <c r="E3">
        <v>322</v>
      </c>
      <c r="F3">
        <v>42</v>
      </c>
      <c r="G3">
        <v>24</v>
      </c>
      <c r="H3">
        <v>13</v>
      </c>
      <c r="I3">
        <v>241</v>
      </c>
      <c r="J3" s="1">
        <f>I3/B3</f>
        <v>0.2386138613861386</v>
      </c>
      <c r="K3" s="3">
        <f>I3/42</f>
        <v>5.7380952380952381</v>
      </c>
      <c r="L3" s="3">
        <f t="shared" ref="L3:L6" si="0">B3/42</f>
        <v>24.047619047619047</v>
      </c>
    </row>
    <row r="4" spans="1:12" x14ac:dyDescent="0.35">
      <c r="A4">
        <v>6</v>
      </c>
      <c r="B4">
        <v>4069</v>
      </c>
      <c r="C4" s="1">
        <f>B4/B6</f>
        <v>0.28829530962165228</v>
      </c>
      <c r="D4">
        <v>2361</v>
      </c>
      <c r="E4">
        <v>1286</v>
      </c>
      <c r="F4">
        <v>89</v>
      </c>
      <c r="G4">
        <v>46</v>
      </c>
      <c r="H4">
        <v>22</v>
      </c>
      <c r="I4">
        <v>435</v>
      </c>
      <c r="J4" s="1">
        <f>I4/B4</f>
        <v>0.10690587367903662</v>
      </c>
      <c r="K4" s="3">
        <f>I4/42</f>
        <v>10.357142857142858</v>
      </c>
      <c r="L4" s="3">
        <f t="shared" si="0"/>
        <v>96.88095238095238</v>
      </c>
    </row>
    <row r="5" spans="1:12" x14ac:dyDescent="0.35">
      <c r="A5">
        <v>7</v>
      </c>
      <c r="B5">
        <v>5668</v>
      </c>
      <c r="C5" s="1">
        <f>B5/14114</f>
        <v>0.40158707666147087</v>
      </c>
      <c r="D5">
        <v>3383</v>
      </c>
      <c r="E5">
        <v>1915</v>
      </c>
      <c r="F5">
        <v>108</v>
      </c>
      <c r="G5">
        <v>65</v>
      </c>
      <c r="H5">
        <v>36</v>
      </c>
      <c r="I5">
        <v>545</v>
      </c>
      <c r="J5" s="1">
        <f>I5/B5</f>
        <v>9.6153846153846159E-2</v>
      </c>
      <c r="K5" s="3">
        <f>I5/42</f>
        <v>12.976190476190476</v>
      </c>
      <c r="L5" s="3">
        <f t="shared" si="0"/>
        <v>134.95238095238096</v>
      </c>
    </row>
    <row r="6" spans="1:12" x14ac:dyDescent="0.35">
      <c r="A6" t="s">
        <v>49</v>
      </c>
      <c r="B6">
        <v>14114</v>
      </c>
      <c r="C6" s="6">
        <v>1</v>
      </c>
      <c r="D6">
        <v>8295</v>
      </c>
      <c r="E6">
        <v>4387</v>
      </c>
      <c r="F6">
        <v>344</v>
      </c>
      <c r="G6">
        <v>196</v>
      </c>
      <c r="H6">
        <v>104</v>
      </c>
      <c r="I6">
        <v>1860</v>
      </c>
      <c r="J6" s="1">
        <f>I6/B6</f>
        <v>0.13178404421142129</v>
      </c>
      <c r="K6" s="3">
        <f>I6/42</f>
        <v>44.285714285714285</v>
      </c>
      <c r="L6" s="3">
        <f t="shared" si="0"/>
        <v>336.04761904761904</v>
      </c>
    </row>
    <row r="7" spans="1:12" x14ac:dyDescent="0.35">
      <c r="K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42DEF-70E8-4E41-AE67-1AA2CA8F3D3D}">
  <dimension ref="A3:G6"/>
  <sheetViews>
    <sheetView workbookViewId="0">
      <selection activeCell="G6" sqref="G6"/>
    </sheetView>
  </sheetViews>
  <sheetFormatPr defaultRowHeight="14.5" x14ac:dyDescent="0.35"/>
  <sheetData>
    <row r="3" spans="1:7" x14ac:dyDescent="0.35">
      <c r="A3" t="s">
        <v>37</v>
      </c>
      <c r="B3" t="s">
        <v>36</v>
      </c>
      <c r="C3" t="s">
        <v>4</v>
      </c>
      <c r="D3" t="s">
        <v>5</v>
      </c>
      <c r="E3" t="s">
        <v>6</v>
      </c>
      <c r="F3" t="s">
        <v>7</v>
      </c>
    </row>
    <row r="4" spans="1:7" x14ac:dyDescent="0.35">
      <c r="A4" t="s">
        <v>10</v>
      </c>
      <c r="B4">
        <v>48</v>
      </c>
      <c r="C4">
        <v>85</v>
      </c>
      <c r="D4">
        <v>107</v>
      </c>
      <c r="E4">
        <v>51</v>
      </c>
      <c r="F4">
        <v>37</v>
      </c>
    </row>
    <row r="5" spans="1:7" x14ac:dyDescent="0.35">
      <c r="A5" t="s">
        <v>11</v>
      </c>
      <c r="B5" s="4">
        <v>629.98076923076928</v>
      </c>
      <c r="C5" s="4">
        <v>1100.8846153846155</v>
      </c>
      <c r="D5" s="4">
        <v>1390.1153846153845</v>
      </c>
      <c r="E5" s="4">
        <v>666.13461538461536</v>
      </c>
      <c r="F5" s="4">
        <v>479.03846153846155</v>
      </c>
      <c r="G5" s="4"/>
    </row>
    <row r="6" spans="1:7" x14ac:dyDescent="0.35">
      <c r="A6" t="s">
        <v>12</v>
      </c>
      <c r="B6" s="4">
        <v>13.280875088214538</v>
      </c>
      <c r="C6" s="4">
        <v>23.208186309103741</v>
      </c>
      <c r="D6" s="4">
        <v>29.305575158786169</v>
      </c>
      <c r="E6" s="4">
        <v>14.043048694424842</v>
      </c>
      <c r="F6" s="4">
        <v>10.098800282286522</v>
      </c>
      <c r="G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8B90A-5604-42F0-ABD1-0B0492D4B020}">
  <dimension ref="A1:F4"/>
  <sheetViews>
    <sheetView workbookViewId="0">
      <selection activeCell="F12" sqref="F12"/>
    </sheetView>
  </sheetViews>
  <sheetFormatPr defaultRowHeight="14.5" x14ac:dyDescent="0.35"/>
  <cols>
    <col min="1" max="1" width="13.36328125" bestFit="1" customWidth="1"/>
  </cols>
  <sheetData>
    <row r="1" spans="1:6" x14ac:dyDescent="0.35">
      <c r="A1" t="s">
        <v>37</v>
      </c>
      <c r="B1" t="s">
        <v>36</v>
      </c>
      <c r="C1" t="s">
        <v>4</v>
      </c>
      <c r="D1" t="s">
        <v>5</v>
      </c>
      <c r="E1" t="s">
        <v>6</v>
      </c>
      <c r="F1" t="s">
        <v>7</v>
      </c>
    </row>
    <row r="2" spans="1:6" x14ac:dyDescent="0.35">
      <c r="A2" t="s">
        <v>10</v>
      </c>
      <c r="B2" s="4">
        <v>18</v>
      </c>
      <c r="C2" s="4">
        <v>76</v>
      </c>
      <c r="D2" s="4">
        <v>114</v>
      </c>
      <c r="E2" s="4">
        <v>47</v>
      </c>
      <c r="F2" s="4">
        <v>36</v>
      </c>
    </row>
    <row r="3" spans="1:6" x14ac:dyDescent="0.35">
      <c r="A3" t="s">
        <v>11</v>
      </c>
      <c r="B3" s="4">
        <v>112.62486602357986</v>
      </c>
      <c r="C3" s="4">
        <v>486.67095391211149</v>
      </c>
      <c r="D3" s="4">
        <v>726.71811361200434</v>
      </c>
      <c r="E3" s="4">
        <v>298.41479099678457</v>
      </c>
      <c r="F3" s="4">
        <v>228.53804930332262</v>
      </c>
    </row>
    <row r="4" spans="1:6" x14ac:dyDescent="0.35">
      <c r="A4" t="s">
        <v>12</v>
      </c>
      <c r="B4" s="4">
        <v>3.2793854948195782</v>
      </c>
      <c r="C4" s="4">
        <v>14.170775276884601</v>
      </c>
      <c r="D4" s="4">
        <v>21.160414433726331</v>
      </c>
      <c r="E4" s="4">
        <v>8.689174705251876</v>
      </c>
      <c r="F4" s="4">
        <v>6.6545194712397286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FF1B-C784-4F13-96DC-86903177E824}">
  <dimension ref="A1:F4"/>
  <sheetViews>
    <sheetView workbookViewId="0">
      <selection activeCell="B4" sqref="B4:F4"/>
    </sheetView>
  </sheetViews>
  <sheetFormatPr defaultRowHeight="14.5" x14ac:dyDescent="0.35"/>
  <cols>
    <col min="1" max="1" width="13.36328125" bestFit="1" customWidth="1"/>
  </cols>
  <sheetData>
    <row r="1" spans="1:6" x14ac:dyDescent="0.35">
      <c r="A1" t="s">
        <v>37</v>
      </c>
      <c r="B1" t="s">
        <v>36</v>
      </c>
      <c r="C1" t="s">
        <v>4</v>
      </c>
      <c r="D1" t="s">
        <v>5</v>
      </c>
      <c r="E1" t="s">
        <v>6</v>
      </c>
      <c r="F1" t="s">
        <v>7</v>
      </c>
    </row>
    <row r="2" spans="1:6" x14ac:dyDescent="0.35">
      <c r="A2" t="s">
        <v>10</v>
      </c>
      <c r="B2" s="4">
        <v>16</v>
      </c>
      <c r="C2" s="4">
        <v>45</v>
      </c>
      <c r="D2" s="4">
        <v>49</v>
      </c>
      <c r="E2" s="4">
        <v>25</v>
      </c>
      <c r="F2" s="4">
        <v>16</v>
      </c>
    </row>
    <row r="3" spans="1:6" x14ac:dyDescent="0.35">
      <c r="A3" t="s">
        <v>11</v>
      </c>
      <c r="B3" s="4">
        <v>63.956435643564355</v>
      </c>
      <c r="C3" s="4">
        <v>181.20990099009902</v>
      </c>
      <c r="D3" s="4">
        <v>198.72178217821784</v>
      </c>
      <c r="E3" s="4">
        <v>102.02574257425742</v>
      </c>
      <c r="F3" s="4">
        <v>67.001980198019808</v>
      </c>
    </row>
    <row r="4" spans="1:6" x14ac:dyDescent="0.35">
      <c r="A4" t="s">
        <v>12</v>
      </c>
      <c r="B4" s="4">
        <v>3.4930693069306931</v>
      </c>
      <c r="C4" s="4">
        <v>9.8970297029702969</v>
      </c>
      <c r="D4" s="4">
        <v>10.853465346534653</v>
      </c>
      <c r="E4" s="4">
        <v>5.5722772277227728</v>
      </c>
      <c r="F4" s="4">
        <v>3.6594059405940595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ED76-41AA-4D74-9520-34C9A6745349}">
  <dimension ref="A1:F4"/>
  <sheetViews>
    <sheetView workbookViewId="0">
      <selection activeCell="D11" sqref="D11"/>
    </sheetView>
  </sheetViews>
  <sheetFormatPr defaultRowHeight="14.5" x14ac:dyDescent="0.35"/>
  <cols>
    <col min="1" max="1" width="13.36328125" bestFit="1" customWidth="1"/>
  </cols>
  <sheetData>
    <row r="1" spans="1:6" x14ac:dyDescent="0.35">
      <c r="A1" t="s">
        <v>37</v>
      </c>
      <c r="B1" t="s">
        <v>36</v>
      </c>
      <c r="C1" t="s">
        <v>4</v>
      </c>
      <c r="D1" t="s">
        <v>5</v>
      </c>
      <c r="E1" t="s">
        <v>6</v>
      </c>
      <c r="F1" t="s">
        <v>7</v>
      </c>
    </row>
    <row r="2" spans="1:6" x14ac:dyDescent="0.35">
      <c r="A2" t="s">
        <v>10</v>
      </c>
      <c r="B2">
        <v>33</v>
      </c>
      <c r="C2" s="4">
        <v>66</v>
      </c>
      <c r="D2" s="4">
        <v>83</v>
      </c>
      <c r="E2" s="4">
        <v>43</v>
      </c>
      <c r="F2" s="4">
        <v>36</v>
      </c>
    </row>
    <row r="3" spans="1:6" x14ac:dyDescent="0.35">
      <c r="A3" t="s">
        <v>11</v>
      </c>
      <c r="B3" s="4">
        <v>383.1373801916933</v>
      </c>
      <c r="C3" s="4">
        <v>765.3816662570656</v>
      </c>
      <c r="D3" s="4">
        <v>960.07618579503571</v>
      </c>
      <c r="E3" s="4">
        <v>498.34652248709756</v>
      </c>
      <c r="F3" s="4">
        <v>413.50258048660606</v>
      </c>
    </row>
    <row r="4" spans="1:6" x14ac:dyDescent="0.35">
      <c r="A4" t="s">
        <v>12</v>
      </c>
      <c r="B4" s="4">
        <v>9.3833865814696491</v>
      </c>
      <c r="C4" s="4">
        <v>18.744900466945197</v>
      </c>
      <c r="D4" s="4">
        <v>23.513148193659376</v>
      </c>
      <c r="E4" s="4">
        <v>12.204964364708774</v>
      </c>
      <c r="F4" s="4">
        <v>10.127058245269108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Sheet2</vt:lpstr>
      <vt:lpstr>Sheet3</vt:lpstr>
      <vt:lpstr>Animal Control</vt:lpstr>
      <vt:lpstr>MU Conclusion</vt:lpstr>
      <vt:lpstr>MU7</vt:lpstr>
      <vt:lpstr>MU4</vt:lpstr>
      <vt:lpstr>MU5</vt:lpstr>
      <vt:lpstr>MU6</vt:lpstr>
      <vt:lpstr>Hunter Kill</vt:lpstr>
      <vt:lpstr>Illegal KIll</vt:lpstr>
      <vt:lpstr>Total Percent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Shippit</dc:creator>
  <cp:lastModifiedBy>Adam Shippit</cp:lastModifiedBy>
  <dcterms:created xsi:type="dcterms:W3CDTF">2021-11-22T23:14:38Z</dcterms:created>
  <dcterms:modified xsi:type="dcterms:W3CDTF">2021-11-24T20:08:16Z</dcterms:modified>
</cp:coreProperties>
</file>