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13_ncr:1_{7A865D0A-B3D0-419C-8668-17BEFC3CBC3D}" xr6:coauthVersionLast="47" xr6:coauthVersionMax="47" xr10:uidLastSave="{00000000-0000-0000-0000-000000000000}"/>
  <bookViews>
    <workbookView xWindow="20370" yWindow="-120" windowWidth="20730" windowHeight="11040" xr2:uid="{651E19C4-BCDA-4FDA-A918-21A8ADB565FA}"/>
  </bookViews>
  <sheets>
    <sheet name="Hoja1" sheetId="1" r:id="rId1"/>
  </sheets>
  <externalReferences>
    <externalReference r:id="rId2"/>
    <externalReference r:id="rId3"/>
  </externalReferences>
  <definedNames>
    <definedName name="_xlnm._FilterDatabase" localSheetId="0" hidden="1">Hoja1!$A$1:$H$49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L3" i="1"/>
  <c r="M3" i="1" s="1"/>
  <c r="N3" i="1"/>
  <c r="L4" i="1"/>
  <c r="M4" i="1" s="1"/>
  <c r="N4" i="1"/>
  <c r="L5" i="1"/>
  <c r="M5" i="1" s="1"/>
  <c r="N5" i="1"/>
  <c r="L6" i="1"/>
  <c r="M6" i="1" s="1"/>
  <c r="N6" i="1"/>
  <c r="L7" i="1"/>
  <c r="M7" i="1" s="1"/>
  <c r="N7" i="1"/>
  <c r="L8" i="1"/>
  <c r="M8" i="1" s="1"/>
  <c r="N8" i="1"/>
  <c r="L9" i="1"/>
  <c r="M9" i="1" s="1"/>
  <c r="N9" i="1"/>
  <c r="L10" i="1"/>
  <c r="M10" i="1" s="1"/>
  <c r="N10" i="1"/>
  <c r="L11" i="1"/>
  <c r="M11" i="1" s="1"/>
  <c r="N11" i="1"/>
  <c r="L12" i="1"/>
  <c r="M12" i="1" s="1"/>
  <c r="N12" i="1"/>
  <c r="L13" i="1"/>
  <c r="M13" i="1" s="1"/>
  <c r="N13" i="1"/>
  <c r="L14" i="1"/>
  <c r="M14" i="1" s="1"/>
  <c r="N14" i="1"/>
  <c r="L15" i="1"/>
  <c r="M15" i="1" s="1"/>
  <c r="N15" i="1"/>
  <c r="L16" i="1"/>
  <c r="M16" i="1" s="1"/>
  <c r="N16" i="1"/>
  <c r="L17" i="1"/>
  <c r="M17" i="1" s="1"/>
  <c r="N17" i="1"/>
  <c r="L18" i="1"/>
  <c r="M18" i="1" s="1"/>
  <c r="N18" i="1"/>
  <c r="L19" i="1"/>
  <c r="M19" i="1" s="1"/>
  <c r="N19" i="1"/>
  <c r="L20" i="1"/>
  <c r="M20" i="1" s="1"/>
  <c r="N20" i="1"/>
  <c r="L21" i="1"/>
  <c r="M21" i="1" s="1"/>
  <c r="N21" i="1"/>
  <c r="L22" i="1"/>
  <c r="M22" i="1" s="1"/>
  <c r="N22" i="1"/>
  <c r="L23" i="1"/>
  <c r="M23" i="1" s="1"/>
  <c r="N23" i="1"/>
  <c r="L24" i="1"/>
  <c r="M24" i="1" s="1"/>
  <c r="N24" i="1"/>
  <c r="L25" i="1"/>
  <c r="M25" i="1" s="1"/>
  <c r="N25" i="1"/>
  <c r="L26" i="1"/>
  <c r="M26" i="1" s="1"/>
  <c r="N26" i="1"/>
  <c r="L27" i="1"/>
  <c r="M27" i="1" s="1"/>
  <c r="N27" i="1"/>
  <c r="L28" i="1"/>
  <c r="M28" i="1" s="1"/>
  <c r="N28" i="1"/>
  <c r="L29" i="1"/>
  <c r="M29" i="1" s="1"/>
  <c r="N29" i="1"/>
  <c r="L30" i="1"/>
  <c r="M30" i="1" s="1"/>
  <c r="N30" i="1"/>
  <c r="L31" i="1"/>
  <c r="M31" i="1" s="1"/>
  <c r="N31" i="1"/>
  <c r="L32" i="1"/>
  <c r="M32" i="1" s="1"/>
  <c r="N32" i="1"/>
  <c r="L33" i="1"/>
  <c r="M33" i="1" s="1"/>
  <c r="N33" i="1"/>
  <c r="L34" i="1"/>
  <c r="M34" i="1" s="1"/>
  <c r="N34" i="1"/>
  <c r="L35" i="1"/>
  <c r="M35" i="1" s="1"/>
  <c r="N35" i="1"/>
  <c r="L36" i="1"/>
  <c r="M36" i="1" s="1"/>
  <c r="N36" i="1"/>
  <c r="L37" i="1"/>
  <c r="M37" i="1" s="1"/>
  <c r="N37" i="1"/>
  <c r="L38" i="1"/>
  <c r="M38" i="1" s="1"/>
  <c r="N38" i="1"/>
  <c r="L39" i="1"/>
  <c r="M39" i="1" s="1"/>
  <c r="N39" i="1"/>
  <c r="L40" i="1"/>
  <c r="M40" i="1" s="1"/>
  <c r="N40" i="1"/>
  <c r="L41" i="1"/>
  <c r="M41" i="1" s="1"/>
  <c r="N41" i="1"/>
  <c r="L42" i="1"/>
  <c r="M42" i="1" s="1"/>
  <c r="N42" i="1"/>
  <c r="L43" i="1"/>
  <c r="M43" i="1" s="1"/>
  <c r="N43" i="1"/>
  <c r="L44" i="1"/>
  <c r="M44" i="1" s="1"/>
  <c r="N44" i="1"/>
  <c r="L45" i="1"/>
  <c r="M45" i="1" s="1"/>
  <c r="N45" i="1"/>
  <c r="L46" i="1"/>
  <c r="M46" i="1" s="1"/>
  <c r="N46" i="1"/>
  <c r="L47" i="1"/>
  <c r="M47" i="1" s="1"/>
  <c r="N47" i="1"/>
  <c r="L48" i="1"/>
  <c r="M48" i="1" s="1"/>
  <c r="N48" i="1"/>
  <c r="L49" i="1"/>
  <c r="M49" i="1" s="1"/>
  <c r="N49" i="1"/>
  <c r="J19" i="1"/>
  <c r="J10" i="1"/>
  <c r="J14" i="1"/>
  <c r="J22" i="1"/>
  <c r="J7" i="1"/>
  <c r="J12" i="1"/>
  <c r="J23" i="1"/>
  <c r="J43" i="1"/>
  <c r="J32" i="1"/>
  <c r="J28" i="1"/>
  <c r="J48" i="1"/>
  <c r="J37" i="1"/>
  <c r="J27" i="1"/>
  <c r="J33" i="1"/>
  <c r="J20" i="1"/>
  <c r="J40" i="1"/>
  <c r="J2" i="1"/>
  <c r="J16" i="1"/>
  <c r="J47" i="1"/>
  <c r="J13" i="1"/>
  <c r="J21" i="1"/>
  <c r="J30" i="1"/>
  <c r="J26" i="1"/>
  <c r="J34" i="1"/>
  <c r="J46" i="1"/>
  <c r="J6" i="1"/>
  <c r="J36" i="1"/>
  <c r="J9" i="1"/>
  <c r="J42" i="1"/>
  <c r="J41" i="1"/>
  <c r="J29" i="1"/>
  <c r="J15" i="1"/>
  <c r="J38" i="1"/>
  <c r="J39" i="1"/>
  <c r="J3" i="1"/>
  <c r="J35" i="1"/>
  <c r="J31" i="1"/>
  <c r="J5" i="1"/>
  <c r="J45" i="1"/>
  <c r="J8" i="1"/>
  <c r="J24" i="1"/>
  <c r="J44" i="1"/>
  <c r="J11" i="1"/>
  <c r="J25" i="1"/>
  <c r="J4" i="1"/>
  <c r="J17" i="1"/>
  <c r="J18" i="1"/>
  <c r="J49" i="1"/>
  <c r="L2" i="1" l="1"/>
  <c r="M2" i="1" s="1"/>
  <c r="N2" i="1"/>
</calcChain>
</file>

<file path=xl/sharedStrings.xml><?xml version="1.0" encoding="utf-8"?>
<sst xmlns="http://schemas.openxmlformats.org/spreadsheetml/2006/main" count="202" uniqueCount="65">
  <si>
    <t>Producto</t>
  </si>
  <si>
    <t>Variedad</t>
  </si>
  <si>
    <t>Temporada</t>
  </si>
  <si>
    <t># Plantas</t>
  </si>
  <si>
    <t>programa</t>
  </si>
  <si>
    <t>fecha_siembra</t>
  </si>
  <si>
    <t>camas</t>
  </si>
  <si>
    <t>CLAVEL</t>
  </si>
  <si>
    <t>MINICLAVEL</t>
  </si>
  <si>
    <t>DON PEDRO</t>
  </si>
  <si>
    <t>DONCEL</t>
  </si>
  <si>
    <t>HONEY</t>
  </si>
  <si>
    <t>LEGE PINK</t>
  </si>
  <si>
    <t>BIZET</t>
  </si>
  <si>
    <t>TENDERLY</t>
  </si>
  <si>
    <t>ROMANY</t>
  </si>
  <si>
    <t>CAROLINE GOLD</t>
  </si>
  <si>
    <t>casa_id</t>
  </si>
  <si>
    <t>raiz</t>
  </si>
  <si>
    <t>AGOSTO 2023</t>
  </si>
  <si>
    <t>APPLE TEA</t>
  </si>
  <si>
    <t>PINK PIGEON</t>
  </si>
  <si>
    <t>DILETTA</t>
  </si>
  <si>
    <t>AMICO LAVANDER</t>
  </si>
  <si>
    <t>MARZO 2024</t>
  </si>
  <si>
    <t>DICIEMBRE 2023</t>
  </si>
  <si>
    <t>ENERO 2024</t>
  </si>
  <si>
    <t>NOVIEMBRE 2023</t>
  </si>
  <si>
    <t>OCTUBRE 2023</t>
  </si>
  <si>
    <t>SEPTIEMBRE 2023</t>
  </si>
  <si>
    <t>JUNIO 2024</t>
  </si>
  <si>
    <t>JULIO 2024</t>
  </si>
  <si>
    <t>2023-8-30</t>
  </si>
  <si>
    <t>2023-6-29</t>
  </si>
  <si>
    <t>2023-6-21</t>
  </si>
  <si>
    <t>2023-6-15</t>
  </si>
  <si>
    <t>2023-6-14</t>
  </si>
  <si>
    <t>2023-6-7</t>
  </si>
  <si>
    <t>2023-5-24</t>
  </si>
  <si>
    <t>2023-5-23</t>
  </si>
  <si>
    <t>2023-5-19</t>
  </si>
  <si>
    <t>2023-5-18</t>
  </si>
  <si>
    <t>2023-5-3</t>
  </si>
  <si>
    <t>2023-4-21</t>
  </si>
  <si>
    <t>2023-3-31</t>
  </si>
  <si>
    <t>2023-3-15</t>
  </si>
  <si>
    <t>2023-3-11</t>
  </si>
  <si>
    <t>2023-3-3</t>
  </si>
  <si>
    <t>2023-2-24</t>
  </si>
  <si>
    <t>2023-2-22</t>
  </si>
  <si>
    <t>2023-2-17</t>
  </si>
  <si>
    <t>2023-2-16</t>
  </si>
  <si>
    <t>2023-2-10</t>
  </si>
  <si>
    <t>2023-2-7</t>
  </si>
  <si>
    <t>2023-2-6</t>
  </si>
  <si>
    <t>2023-2-3</t>
  </si>
  <si>
    <t>2023-2-2</t>
  </si>
  <si>
    <t>2023-2-1</t>
  </si>
  <si>
    <t>2023-1-31</t>
  </si>
  <si>
    <t>2023-1-25</t>
  </si>
  <si>
    <t>2023-1-24</t>
  </si>
  <si>
    <t>2023-12-20</t>
  </si>
  <si>
    <t>2024-1-3</t>
  </si>
  <si>
    <t>2024-1-10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</si>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</sst>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ADISTICA\AppData\Roaming\Microsoft\AddIns\Funcione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ADISTICA\Qsync\Estadisticas%20Cultivo\Programa%20de%20siembras\Revisar%20Ciclos\Revisar%20cicl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fecha_cosecha"/>
      <definedName name="fechaSQ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visar ciclos 2023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6BED-3991-48C5-9736-9DF069039864}">
  <sheetPr codeName="Hoja1"/>
  <dimension ref="A1:O55"/>
  <sheetViews>
    <sheetView tabSelected="1" workbookViewId="0">
      <selection activeCell="G2" sqref="G2"/>
    </sheetView>
  </sheetViews>
  <sheetFormatPr baseColWidth="10" defaultRowHeight="15" x14ac:dyDescent="0.25"/>
  <cols>
    <col min="2" max="2" width="17.28515625" bestFit="1" customWidth="1"/>
    <col min="3" max="3" width="16.28515625" bestFit="1" customWidth="1"/>
    <col min="6" max="6" width="11.42578125" style="1"/>
    <col min="14" max="14" width="11.85546875" bestFit="1" customWidth="1"/>
  </cols>
  <sheetData>
    <row r="1" spans="1:15" x14ac:dyDescent="0.2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3" t="s">
        <v>6</v>
      </c>
      <c r="H1" s="3" t="s">
        <v>17</v>
      </c>
      <c r="I1" s="3" t="s">
        <v>18</v>
      </c>
      <c r="K1" s="3" t="s">
        <v>64</v>
      </c>
    </row>
    <row r="2" spans="1:15" x14ac:dyDescent="0.25">
      <c r="A2" t="s">
        <v>8</v>
      </c>
      <c r="B2" t="s">
        <v>15</v>
      </c>
      <c r="C2" t="s">
        <v>24</v>
      </c>
      <c r="D2">
        <v>3430</v>
      </c>
      <c r="E2">
        <v>2023</v>
      </c>
      <c r="F2" s="1" t="s">
        <v>32</v>
      </c>
      <c r="G2">
        <v>2</v>
      </c>
      <c r="H2">
        <v>9</v>
      </c>
      <c r="I2">
        <v>0</v>
      </c>
      <c r="J2" s="1" t="str">
        <f>[1]!fechaSQL(F2)</f>
        <v>2023-8-30</v>
      </c>
      <c r="K2">
        <v>30</v>
      </c>
      <c r="L2" s="1">
        <f>F2+(K2*7)</f>
        <v>45378</v>
      </c>
      <c r="M2" t="str">
        <f>UPPER(TEXT(L2,"mmmm")&amp;" " &amp;YEAR(L2))</f>
        <v>MARZO 2024</v>
      </c>
      <c r="N2" s="1" t="e">
        <f ca="1">[1]!fecha_cosecha(F2,K2)</f>
        <v>#NAME?</v>
      </c>
      <c r="O2" t="e">
        <f>VLOOKUP(B2,[2]!Tabla1[[variedad]:[ciclo ajustado CMJ]],7,0)</f>
        <v>#REF!</v>
      </c>
    </row>
    <row r="3" spans="1:15" x14ac:dyDescent="0.25">
      <c r="A3" t="s">
        <v>8</v>
      </c>
      <c r="B3" t="s">
        <v>21</v>
      </c>
      <c r="C3" t="s">
        <v>24</v>
      </c>
      <c r="D3">
        <v>4080</v>
      </c>
      <c r="E3">
        <v>2023</v>
      </c>
      <c r="F3" s="1" t="s">
        <v>32</v>
      </c>
      <c r="G3">
        <v>4</v>
      </c>
      <c r="H3">
        <v>9</v>
      </c>
      <c r="I3">
        <v>0</v>
      </c>
      <c r="J3" s="1" t="str">
        <f>[1]!fechaSQL(F3)</f>
        <v>2023-8-30</v>
      </c>
      <c r="K3">
        <v>30</v>
      </c>
      <c r="L3" s="1">
        <f t="shared" ref="L3:L43" si="0">F3+(K3*7)</f>
        <v>45378</v>
      </c>
      <c r="M3" t="str">
        <f t="shared" ref="M3:M43" si="1">UPPER(TEXT(L3,"mmmm")&amp;" " &amp;YEAR(L3))</f>
        <v>MARZO 2024</v>
      </c>
      <c r="N3" s="1" t="e">
        <f ca="1">[1]!fecha_cosecha(F3,K3)</f>
        <v>#NAME?</v>
      </c>
      <c r="O3" t="e">
        <f>VLOOKUP(B3,[2]!Tabla1[[variedad]:[ciclo ajustado CMJ]],7,0)</f>
        <v>#REF!</v>
      </c>
    </row>
    <row r="4" spans="1:15" x14ac:dyDescent="0.25">
      <c r="A4" t="s">
        <v>7</v>
      </c>
      <c r="B4" t="s">
        <v>16</v>
      </c>
      <c r="C4" t="s">
        <v>25</v>
      </c>
      <c r="D4">
        <v>1800</v>
      </c>
      <c r="E4">
        <v>2023</v>
      </c>
      <c r="F4" s="1" t="s">
        <v>33</v>
      </c>
      <c r="G4">
        <v>2</v>
      </c>
      <c r="H4">
        <v>9</v>
      </c>
      <c r="I4">
        <v>0</v>
      </c>
      <c r="J4" s="1" t="str">
        <f>[1]!fechaSQL(F4)</f>
        <v>2023-6-29</v>
      </c>
      <c r="K4">
        <v>25</v>
      </c>
      <c r="L4" s="1">
        <f t="shared" si="0"/>
        <v>45281</v>
      </c>
      <c r="M4" t="str">
        <f t="shared" si="1"/>
        <v>DICIEMBRE 2023</v>
      </c>
      <c r="N4" s="1" t="e">
        <f ca="1">[1]!fecha_cosecha(F4,K4)</f>
        <v>#NAME?</v>
      </c>
      <c r="O4" t="e">
        <f>VLOOKUP(B4,[2]!Tabla1[[variedad]:[ciclo ajustado CMJ]],7,0)</f>
        <v>#REF!</v>
      </c>
    </row>
    <row r="5" spans="1:15" x14ac:dyDescent="0.25">
      <c r="A5" t="s">
        <v>7</v>
      </c>
      <c r="B5" t="s">
        <v>22</v>
      </c>
      <c r="C5" t="s">
        <v>25</v>
      </c>
      <c r="D5">
        <v>2816</v>
      </c>
      <c r="E5">
        <v>2023</v>
      </c>
      <c r="F5" s="1" t="s">
        <v>34</v>
      </c>
      <c r="G5">
        <v>3</v>
      </c>
      <c r="H5">
        <v>9</v>
      </c>
      <c r="I5">
        <v>0</v>
      </c>
      <c r="J5" s="1" t="str">
        <f>[1]!fechaSQL(F5)</f>
        <v>2023-6-21</v>
      </c>
      <c r="K5">
        <v>25</v>
      </c>
      <c r="L5" s="1">
        <f t="shared" si="0"/>
        <v>45273</v>
      </c>
      <c r="M5" t="str">
        <f t="shared" si="1"/>
        <v>DICIEMBRE 2023</v>
      </c>
      <c r="N5" s="1" t="e">
        <f ca="1">[1]!fecha_cosecha(F5,K5)</f>
        <v>#NAME?</v>
      </c>
      <c r="O5" t="e">
        <f>VLOOKUP(B5,[2]!Tabla1[[variedad]:[ciclo ajustado CMJ]],7,0)</f>
        <v>#REF!</v>
      </c>
    </row>
    <row r="6" spans="1:15" x14ac:dyDescent="0.25">
      <c r="A6" t="s">
        <v>7</v>
      </c>
      <c r="B6" t="s">
        <v>20</v>
      </c>
      <c r="C6" t="s">
        <v>25</v>
      </c>
      <c r="D6">
        <v>1888</v>
      </c>
      <c r="E6">
        <v>2023</v>
      </c>
      <c r="F6" s="1" t="s">
        <v>34</v>
      </c>
      <c r="G6">
        <v>2</v>
      </c>
      <c r="H6">
        <v>9</v>
      </c>
      <c r="I6">
        <v>0</v>
      </c>
      <c r="J6" s="1" t="str">
        <f>[1]!fechaSQL(F6)</f>
        <v>2023-6-21</v>
      </c>
      <c r="K6">
        <v>26</v>
      </c>
      <c r="L6" s="1">
        <f t="shared" si="0"/>
        <v>45280</v>
      </c>
      <c r="M6" t="str">
        <f t="shared" si="1"/>
        <v>DICIEMBRE 2023</v>
      </c>
      <c r="N6" s="1" t="e">
        <f ca="1">[1]!fecha_cosecha(F6,K6)</f>
        <v>#NAME?</v>
      </c>
      <c r="O6" t="e">
        <f>VLOOKUP(B6,[2]!Tabla1[[variedad]:[ciclo ajustado CMJ]],7,0)</f>
        <v>#REF!</v>
      </c>
    </row>
    <row r="7" spans="1:15" x14ac:dyDescent="0.25">
      <c r="A7" t="s">
        <v>8</v>
      </c>
      <c r="B7" t="s">
        <v>15</v>
      </c>
      <c r="C7" t="s">
        <v>26</v>
      </c>
      <c r="D7">
        <v>6514</v>
      </c>
      <c r="E7">
        <v>2023</v>
      </c>
      <c r="F7" s="1" t="s">
        <v>35</v>
      </c>
      <c r="G7">
        <v>4</v>
      </c>
      <c r="H7">
        <v>9</v>
      </c>
      <c r="I7">
        <v>0</v>
      </c>
      <c r="J7" s="1" t="str">
        <f>[1]!fechaSQL(F7)</f>
        <v>2023-6-15</v>
      </c>
      <c r="K7">
        <v>30</v>
      </c>
      <c r="L7" s="1">
        <f t="shared" si="0"/>
        <v>45302</v>
      </c>
      <c r="M7" t="str">
        <f t="shared" si="1"/>
        <v>ENERO 2024</v>
      </c>
      <c r="N7" s="1" t="e">
        <f ca="1">[1]!fecha_cosecha(F7,K7)</f>
        <v>#NAME?</v>
      </c>
      <c r="O7" t="e">
        <f>VLOOKUP(B7,[2]!Tabla1[[variedad]:[ciclo ajustado CMJ]],7,0)</f>
        <v>#REF!</v>
      </c>
    </row>
    <row r="8" spans="1:15" x14ac:dyDescent="0.25">
      <c r="A8" t="s">
        <v>7</v>
      </c>
      <c r="B8" t="s">
        <v>13</v>
      </c>
      <c r="C8" t="s">
        <v>25</v>
      </c>
      <c r="D8">
        <v>3728</v>
      </c>
      <c r="E8">
        <v>2023</v>
      </c>
      <c r="F8" s="1" t="s">
        <v>36</v>
      </c>
      <c r="G8">
        <v>4</v>
      </c>
      <c r="H8">
        <v>9</v>
      </c>
      <c r="I8">
        <v>0</v>
      </c>
      <c r="J8" s="1" t="str">
        <f>[1]!fechaSQL(F8)</f>
        <v>2023-6-14</v>
      </c>
      <c r="K8">
        <v>27</v>
      </c>
      <c r="L8" s="1">
        <f t="shared" si="0"/>
        <v>45280</v>
      </c>
      <c r="M8" t="str">
        <f t="shared" si="1"/>
        <v>DICIEMBRE 2023</v>
      </c>
      <c r="N8" s="1" t="e">
        <f ca="1">[1]!fecha_cosecha(F8,K8)</f>
        <v>#NAME?</v>
      </c>
      <c r="O8" t="e">
        <f>VLOOKUP(B8,[2]!Tabla1[[variedad]:[ciclo ajustado CMJ]],7,0)</f>
        <v>#REF!</v>
      </c>
    </row>
    <row r="9" spans="1:15" x14ac:dyDescent="0.25">
      <c r="A9" t="s">
        <v>7</v>
      </c>
      <c r="B9" t="s">
        <v>14</v>
      </c>
      <c r="C9" t="s">
        <v>25</v>
      </c>
      <c r="D9">
        <v>1856</v>
      </c>
      <c r="E9">
        <v>2023</v>
      </c>
      <c r="F9" s="1" t="s">
        <v>36</v>
      </c>
      <c r="G9">
        <v>2</v>
      </c>
      <c r="H9">
        <v>6</v>
      </c>
      <c r="I9">
        <v>0</v>
      </c>
      <c r="J9" s="1" t="str">
        <f>[1]!fechaSQL(F9)</f>
        <v>2023-6-14</v>
      </c>
      <c r="K9">
        <v>25</v>
      </c>
      <c r="L9" s="1">
        <f t="shared" si="0"/>
        <v>45266</v>
      </c>
      <c r="M9" t="str">
        <f t="shared" si="1"/>
        <v>DICIEMBRE 2023</v>
      </c>
      <c r="N9" s="1" t="e">
        <f ca="1">[1]!fecha_cosecha(F9,K9)</f>
        <v>#NAME?</v>
      </c>
      <c r="O9" t="e">
        <f>VLOOKUP(B9,[2]!Tabla1[[variedad]:[ciclo ajustado CMJ]],7,0)</f>
        <v>#REF!</v>
      </c>
    </row>
    <row r="10" spans="1:15" x14ac:dyDescent="0.25">
      <c r="A10" t="s">
        <v>7</v>
      </c>
      <c r="B10" t="s">
        <v>11</v>
      </c>
      <c r="C10" t="s">
        <v>25</v>
      </c>
      <c r="D10">
        <v>1936</v>
      </c>
      <c r="E10">
        <v>2023</v>
      </c>
      <c r="F10" s="1" t="s">
        <v>37</v>
      </c>
      <c r="G10">
        <v>2</v>
      </c>
      <c r="H10">
        <v>9</v>
      </c>
      <c r="I10">
        <v>0</v>
      </c>
      <c r="J10" s="1" t="str">
        <f>[1]!fechaSQL(F10)</f>
        <v>2023-6-7</v>
      </c>
      <c r="K10">
        <v>27</v>
      </c>
      <c r="L10" s="1">
        <f t="shared" si="0"/>
        <v>45273</v>
      </c>
      <c r="M10" t="str">
        <f t="shared" si="1"/>
        <v>DICIEMBRE 2023</v>
      </c>
      <c r="N10" s="1" t="e">
        <f ca="1">[1]!fecha_cosecha(F10,K10)</f>
        <v>#NAME?</v>
      </c>
      <c r="O10" t="e">
        <f>VLOOKUP(B10,[2]!Tabla1[[variedad]:[ciclo ajustado CMJ]],7,0)</f>
        <v>#REF!</v>
      </c>
    </row>
    <row r="11" spans="1:15" x14ac:dyDescent="0.25">
      <c r="A11" t="s">
        <v>7</v>
      </c>
      <c r="B11" t="s">
        <v>12</v>
      </c>
      <c r="C11" t="s">
        <v>25</v>
      </c>
      <c r="D11">
        <v>1936</v>
      </c>
      <c r="E11">
        <v>2023</v>
      </c>
      <c r="F11" s="1" t="s">
        <v>37</v>
      </c>
      <c r="G11">
        <v>2</v>
      </c>
      <c r="H11">
        <v>9</v>
      </c>
      <c r="I11">
        <v>0</v>
      </c>
      <c r="J11" s="1" t="str">
        <f>[1]!fechaSQL(F11)</f>
        <v>2023-6-7</v>
      </c>
      <c r="K11">
        <v>27</v>
      </c>
      <c r="L11" s="1">
        <f t="shared" si="0"/>
        <v>45273</v>
      </c>
      <c r="M11" t="str">
        <f t="shared" si="1"/>
        <v>DICIEMBRE 2023</v>
      </c>
      <c r="N11" s="1" t="e">
        <f ca="1">[1]!fecha_cosecha(F11,K11)</f>
        <v>#NAME?</v>
      </c>
      <c r="O11" t="e">
        <f>VLOOKUP(B11,[2]!Tabla1[[variedad]:[ciclo ajustado CMJ]],7,0)</f>
        <v>#REF!</v>
      </c>
    </row>
    <row r="12" spans="1:15" x14ac:dyDescent="0.25">
      <c r="A12" t="s">
        <v>7</v>
      </c>
      <c r="B12" t="s">
        <v>22</v>
      </c>
      <c r="C12" t="s">
        <v>27</v>
      </c>
      <c r="D12">
        <v>2536</v>
      </c>
      <c r="E12">
        <v>2023</v>
      </c>
      <c r="F12" s="1" t="s">
        <v>38</v>
      </c>
      <c r="G12">
        <v>3</v>
      </c>
      <c r="H12">
        <v>9</v>
      </c>
      <c r="I12">
        <v>0</v>
      </c>
      <c r="J12" s="1" t="str">
        <f>[1]!fechaSQL(F12)</f>
        <v>2023-5-24</v>
      </c>
      <c r="K12">
        <v>25</v>
      </c>
      <c r="L12" s="1">
        <f t="shared" si="0"/>
        <v>45245</v>
      </c>
      <c r="M12" t="str">
        <f t="shared" si="1"/>
        <v>NOVIEMBRE 2023</v>
      </c>
      <c r="N12" s="1" t="e">
        <f ca="1">[1]!fecha_cosecha(F12,K12)</f>
        <v>#NAME?</v>
      </c>
      <c r="O12" t="e">
        <f>VLOOKUP(B12,[2]!Tabla1[[variedad]:[ciclo ajustado CMJ]],7,0)</f>
        <v>#REF!</v>
      </c>
    </row>
    <row r="13" spans="1:15" x14ac:dyDescent="0.25">
      <c r="A13" t="s">
        <v>8</v>
      </c>
      <c r="B13" t="s">
        <v>21</v>
      </c>
      <c r="C13" t="s">
        <v>25</v>
      </c>
      <c r="D13">
        <v>3840</v>
      </c>
      <c r="E13">
        <v>2023</v>
      </c>
      <c r="F13" s="1" t="s">
        <v>39</v>
      </c>
      <c r="G13">
        <v>4</v>
      </c>
      <c r="H13">
        <v>9</v>
      </c>
      <c r="I13">
        <v>0</v>
      </c>
      <c r="J13" s="1" t="str">
        <f>[1]!fechaSQL(F13)</f>
        <v>2023-5-23</v>
      </c>
      <c r="K13">
        <v>30</v>
      </c>
      <c r="L13" s="1">
        <f t="shared" si="0"/>
        <v>45279</v>
      </c>
      <c r="M13" t="str">
        <f t="shared" si="1"/>
        <v>DICIEMBRE 2023</v>
      </c>
      <c r="N13" s="1" t="e">
        <f ca="1">[1]!fecha_cosecha(F13,K13)</f>
        <v>#NAME?</v>
      </c>
      <c r="O13" t="e">
        <f>VLOOKUP(B13,[2]!Tabla1[[variedad]:[ciclo ajustado CMJ]],7,0)</f>
        <v>#REF!</v>
      </c>
    </row>
    <row r="14" spans="1:15" x14ac:dyDescent="0.25">
      <c r="A14" t="s">
        <v>8</v>
      </c>
      <c r="B14" t="s">
        <v>15</v>
      </c>
      <c r="C14" t="s">
        <v>25</v>
      </c>
      <c r="D14">
        <v>3230</v>
      </c>
      <c r="E14">
        <v>2023</v>
      </c>
      <c r="F14" s="1" t="s">
        <v>39</v>
      </c>
      <c r="G14">
        <v>2</v>
      </c>
      <c r="H14">
        <v>9</v>
      </c>
      <c r="I14">
        <v>0</v>
      </c>
      <c r="J14" s="1" t="str">
        <f>[1]!fechaSQL(F14)</f>
        <v>2023-5-23</v>
      </c>
      <c r="K14">
        <v>30</v>
      </c>
      <c r="L14" s="1">
        <f t="shared" si="0"/>
        <v>45279</v>
      </c>
      <c r="M14" t="str">
        <f t="shared" si="1"/>
        <v>DICIEMBRE 2023</v>
      </c>
      <c r="N14" s="1" t="e">
        <f ca="1">[1]!fecha_cosecha(F14,K14)</f>
        <v>#NAME?</v>
      </c>
      <c r="O14" t="e">
        <f>VLOOKUP(B14,[2]!Tabla1[[variedad]:[ciclo ajustado CMJ]],7,0)</f>
        <v>#REF!</v>
      </c>
    </row>
    <row r="15" spans="1:15" x14ac:dyDescent="0.25">
      <c r="A15" t="s">
        <v>7</v>
      </c>
      <c r="B15" t="s">
        <v>14</v>
      </c>
      <c r="C15" t="s">
        <v>27</v>
      </c>
      <c r="D15">
        <v>3008</v>
      </c>
      <c r="E15">
        <v>2023</v>
      </c>
      <c r="F15" s="1" t="s">
        <v>40</v>
      </c>
      <c r="G15">
        <v>3</v>
      </c>
      <c r="H15">
        <v>6</v>
      </c>
      <c r="I15">
        <v>0</v>
      </c>
      <c r="J15" s="1" t="str">
        <f>[1]!fechaSQL(F15)</f>
        <v>2023-5-19</v>
      </c>
      <c r="K15">
        <v>25</v>
      </c>
      <c r="L15" s="1">
        <f t="shared" si="0"/>
        <v>45240</v>
      </c>
      <c r="M15" t="str">
        <f t="shared" si="1"/>
        <v>NOVIEMBRE 2023</v>
      </c>
      <c r="N15" s="1" t="e">
        <f ca="1">[1]!fecha_cosecha(F15,K15)</f>
        <v>#NAME?</v>
      </c>
      <c r="O15" t="e">
        <f>VLOOKUP(B15,[2]!Tabla1[[variedad]:[ciclo ajustado CMJ]],7,0)</f>
        <v>#REF!</v>
      </c>
    </row>
    <row r="16" spans="1:15" x14ac:dyDescent="0.25">
      <c r="A16" t="s">
        <v>7</v>
      </c>
      <c r="B16" t="s">
        <v>13</v>
      </c>
      <c r="C16" t="s">
        <v>27</v>
      </c>
      <c r="D16">
        <v>6016</v>
      </c>
      <c r="E16">
        <v>2023</v>
      </c>
      <c r="F16" s="1" t="s">
        <v>40</v>
      </c>
      <c r="G16">
        <v>6</v>
      </c>
      <c r="H16">
        <v>9</v>
      </c>
      <c r="I16">
        <v>0</v>
      </c>
      <c r="J16" s="1" t="str">
        <f>[1]!fechaSQL(F16)</f>
        <v>2023-5-19</v>
      </c>
      <c r="K16">
        <v>27</v>
      </c>
      <c r="L16" s="1">
        <f t="shared" si="0"/>
        <v>45254</v>
      </c>
      <c r="M16" t="str">
        <f t="shared" si="1"/>
        <v>NOVIEMBRE 2023</v>
      </c>
      <c r="N16" s="1" t="e">
        <f ca="1">[1]!fecha_cosecha(F16,K16)</f>
        <v>#NAME?</v>
      </c>
      <c r="O16" t="e">
        <f>VLOOKUP(B16,[2]!Tabla1[[variedad]:[ciclo ajustado CMJ]],7,0)</f>
        <v>#REF!</v>
      </c>
    </row>
    <row r="17" spans="1:15" x14ac:dyDescent="0.25">
      <c r="A17" t="s">
        <v>7</v>
      </c>
      <c r="B17" t="s">
        <v>23</v>
      </c>
      <c r="C17" t="s">
        <v>27</v>
      </c>
      <c r="D17">
        <v>2672</v>
      </c>
      <c r="E17">
        <v>2023</v>
      </c>
      <c r="F17" s="1" t="s">
        <v>41</v>
      </c>
      <c r="G17">
        <v>3</v>
      </c>
      <c r="H17">
        <v>6</v>
      </c>
      <c r="I17">
        <v>0</v>
      </c>
      <c r="J17" s="1" t="str">
        <f>[1]!fechaSQL(F17)</f>
        <v>2023-5-18</v>
      </c>
      <c r="K17">
        <v>28</v>
      </c>
      <c r="L17" s="1">
        <f t="shared" si="0"/>
        <v>45260</v>
      </c>
      <c r="M17" t="str">
        <f t="shared" si="1"/>
        <v>NOVIEMBRE 2023</v>
      </c>
      <c r="N17" s="1" t="e">
        <f ca="1">[1]!fecha_cosecha(F17,K17)</f>
        <v>#NAME?</v>
      </c>
      <c r="O17" t="e">
        <f>VLOOKUP(B17,[2]!Tabla1[[variedad]:[ciclo ajustado CMJ]],7,0)</f>
        <v>#REF!</v>
      </c>
    </row>
    <row r="18" spans="1:15" x14ac:dyDescent="0.25">
      <c r="A18" t="s">
        <v>7</v>
      </c>
      <c r="B18" t="s">
        <v>16</v>
      </c>
      <c r="C18" t="s">
        <v>28</v>
      </c>
      <c r="D18">
        <v>2724</v>
      </c>
      <c r="E18">
        <v>2023</v>
      </c>
      <c r="F18" s="1" t="s">
        <v>42</v>
      </c>
      <c r="G18">
        <v>3</v>
      </c>
      <c r="H18">
        <v>9</v>
      </c>
      <c r="I18">
        <v>0</v>
      </c>
      <c r="J18" s="1" t="str">
        <f>[1]!fechaSQL(F18)</f>
        <v>2023-5-3</v>
      </c>
      <c r="K18">
        <v>25</v>
      </c>
      <c r="L18" s="1">
        <f t="shared" si="0"/>
        <v>45224</v>
      </c>
      <c r="M18" t="str">
        <f t="shared" si="1"/>
        <v>OCTUBRE 2023</v>
      </c>
      <c r="N18" s="1" t="e">
        <f ca="1">[1]!fecha_cosecha(F18,K18)</f>
        <v>#NAME?</v>
      </c>
      <c r="O18" t="e">
        <f>VLOOKUP(B18,[2]!Tabla1[[variedad]:[ciclo ajustado CMJ]],7,0)</f>
        <v>#REF!</v>
      </c>
    </row>
    <row r="19" spans="1:15" x14ac:dyDescent="0.25">
      <c r="A19" t="s">
        <v>7</v>
      </c>
      <c r="B19" t="s">
        <v>14</v>
      </c>
      <c r="C19" t="s">
        <v>28</v>
      </c>
      <c r="D19">
        <v>2104</v>
      </c>
      <c r="E19">
        <v>2023</v>
      </c>
      <c r="F19" s="1" t="s">
        <v>43</v>
      </c>
      <c r="G19">
        <v>2</v>
      </c>
      <c r="H19">
        <v>6</v>
      </c>
      <c r="I19">
        <v>0</v>
      </c>
      <c r="J19" s="1" t="str">
        <f>[1]!fechaSQL(F19)</f>
        <v>2023-4-21</v>
      </c>
      <c r="K19">
        <v>25</v>
      </c>
      <c r="L19" s="1">
        <f t="shared" si="0"/>
        <v>45212</v>
      </c>
      <c r="M19" t="str">
        <f t="shared" si="1"/>
        <v>OCTUBRE 2023</v>
      </c>
      <c r="N19" s="1" t="e">
        <f ca="1">[1]!fecha_cosecha(F19,K19)</f>
        <v>#NAME?</v>
      </c>
      <c r="O19" t="e">
        <f>VLOOKUP(B19,[2]!Tabla1[[variedad]:[ciclo ajustado CMJ]],7,0)</f>
        <v>#REF!</v>
      </c>
    </row>
    <row r="20" spans="1:15" x14ac:dyDescent="0.25">
      <c r="A20" t="s">
        <v>7</v>
      </c>
      <c r="B20" t="s">
        <v>23</v>
      </c>
      <c r="C20" t="s">
        <v>27</v>
      </c>
      <c r="D20">
        <v>1872</v>
      </c>
      <c r="E20">
        <v>2023</v>
      </c>
      <c r="F20" s="1" t="s">
        <v>43</v>
      </c>
      <c r="G20">
        <v>2</v>
      </c>
      <c r="H20">
        <v>6</v>
      </c>
      <c r="I20">
        <v>0</v>
      </c>
      <c r="J20" s="1" t="str">
        <f>[1]!fechaSQL(F20)</f>
        <v>2023-4-21</v>
      </c>
      <c r="K20">
        <v>28</v>
      </c>
      <c r="L20" s="1">
        <f t="shared" si="0"/>
        <v>45233</v>
      </c>
      <c r="M20" t="str">
        <f t="shared" si="1"/>
        <v>NOVIEMBRE 2023</v>
      </c>
      <c r="N20" s="1" t="e">
        <f ca="1">[1]!fecha_cosecha(F20,K20)</f>
        <v>#NAME?</v>
      </c>
      <c r="O20" t="e">
        <f>VLOOKUP(B20,[2]!Tabla1[[variedad]:[ciclo ajustado CMJ]],7,0)</f>
        <v>#REF!</v>
      </c>
    </row>
    <row r="21" spans="1:15" x14ac:dyDescent="0.25">
      <c r="A21" t="s">
        <v>7</v>
      </c>
      <c r="B21" t="s">
        <v>16</v>
      </c>
      <c r="C21" t="s">
        <v>29</v>
      </c>
      <c r="D21">
        <v>932</v>
      </c>
      <c r="E21">
        <v>2023</v>
      </c>
      <c r="F21" s="1" t="s">
        <v>44</v>
      </c>
      <c r="G21">
        <v>1</v>
      </c>
      <c r="H21">
        <v>9</v>
      </c>
      <c r="I21">
        <v>0</v>
      </c>
      <c r="J21" s="1" t="str">
        <f>[1]!fechaSQL(F21)</f>
        <v>2023-3-31</v>
      </c>
      <c r="K21">
        <v>25</v>
      </c>
      <c r="L21" s="1">
        <f t="shared" si="0"/>
        <v>45191</v>
      </c>
      <c r="M21" t="str">
        <f t="shared" si="1"/>
        <v>SEPTIEMBRE 2023</v>
      </c>
      <c r="N21" s="1" t="e">
        <f ca="1">[1]!fecha_cosecha(F21,K21)</f>
        <v>#NAME?</v>
      </c>
      <c r="O21" t="e">
        <f>VLOOKUP(B21,[2]!Tabla1[[variedad]:[ciclo ajustado CMJ]],7,0)</f>
        <v>#REF!</v>
      </c>
    </row>
    <row r="22" spans="1:15" x14ac:dyDescent="0.25">
      <c r="A22" t="s">
        <v>7</v>
      </c>
      <c r="B22" t="s">
        <v>14</v>
      </c>
      <c r="C22" t="s">
        <v>29</v>
      </c>
      <c r="D22">
        <v>1796</v>
      </c>
      <c r="E22">
        <v>2023</v>
      </c>
      <c r="F22" s="1" t="s">
        <v>45</v>
      </c>
      <c r="G22">
        <v>2</v>
      </c>
      <c r="H22">
        <v>6</v>
      </c>
      <c r="I22">
        <v>0</v>
      </c>
      <c r="J22" s="1" t="str">
        <f>[1]!fechaSQL(F22)</f>
        <v>2023-3-15</v>
      </c>
      <c r="K22">
        <v>25</v>
      </c>
      <c r="L22" s="1">
        <f t="shared" si="0"/>
        <v>45175</v>
      </c>
      <c r="M22" t="str">
        <f t="shared" si="1"/>
        <v>SEPTIEMBRE 2023</v>
      </c>
      <c r="N22" s="1" t="e">
        <f ca="1">[1]!fecha_cosecha(F22,K22)</f>
        <v>#NAME?</v>
      </c>
      <c r="O22" t="e">
        <f>VLOOKUP(B22,[2]!Tabla1[[variedad]:[ciclo ajustado CMJ]],7,0)</f>
        <v>#REF!</v>
      </c>
    </row>
    <row r="23" spans="1:15" x14ac:dyDescent="0.25">
      <c r="A23" t="s">
        <v>7</v>
      </c>
      <c r="B23" t="s">
        <v>22</v>
      </c>
      <c r="C23" t="s">
        <v>29</v>
      </c>
      <c r="D23">
        <v>960</v>
      </c>
      <c r="E23">
        <v>2023</v>
      </c>
      <c r="F23" s="1" t="s">
        <v>46</v>
      </c>
      <c r="G23">
        <v>1</v>
      </c>
      <c r="H23">
        <v>9</v>
      </c>
      <c r="I23">
        <v>0</v>
      </c>
      <c r="J23" s="1" t="str">
        <f>[1]!fechaSQL(F23)</f>
        <v>2023-3-11</v>
      </c>
      <c r="K23">
        <v>25</v>
      </c>
      <c r="L23" s="1">
        <f t="shared" si="0"/>
        <v>45171</v>
      </c>
      <c r="M23" t="str">
        <f t="shared" si="1"/>
        <v>SEPTIEMBRE 2023</v>
      </c>
      <c r="N23" s="1" t="e">
        <f ca="1">[1]!fecha_cosecha(F23,K23)</f>
        <v>#NAME?</v>
      </c>
      <c r="O23" t="e">
        <f>VLOOKUP(B23,[2]!Tabla1[[variedad]:[ciclo ajustado CMJ]],7,0)</f>
        <v>#REF!</v>
      </c>
    </row>
    <row r="24" spans="1:15" x14ac:dyDescent="0.25">
      <c r="A24" t="s">
        <v>7</v>
      </c>
      <c r="B24" t="s">
        <v>13</v>
      </c>
      <c r="C24" t="s">
        <v>29</v>
      </c>
      <c r="D24">
        <v>3520</v>
      </c>
      <c r="E24">
        <v>2023</v>
      </c>
      <c r="F24" s="1" t="s">
        <v>46</v>
      </c>
      <c r="G24">
        <v>4</v>
      </c>
      <c r="H24">
        <v>9</v>
      </c>
      <c r="I24">
        <v>0</v>
      </c>
      <c r="J24" s="1" t="str">
        <f>[1]!fechaSQL(F24)</f>
        <v>2023-3-11</v>
      </c>
      <c r="K24">
        <v>27</v>
      </c>
      <c r="L24" s="1">
        <f t="shared" si="0"/>
        <v>45185</v>
      </c>
      <c r="M24" t="str">
        <f t="shared" si="1"/>
        <v>SEPTIEMBRE 2023</v>
      </c>
      <c r="N24" s="1" t="e">
        <f ca="1">[1]!fecha_cosecha(F24,K24)</f>
        <v>#NAME?</v>
      </c>
      <c r="O24" t="e">
        <f>VLOOKUP(B24,[2]!Tabla1[[variedad]:[ciclo ajustado CMJ]],7,0)</f>
        <v>#REF!</v>
      </c>
    </row>
    <row r="25" spans="1:15" x14ac:dyDescent="0.25">
      <c r="A25" t="s">
        <v>7</v>
      </c>
      <c r="B25" t="s">
        <v>16</v>
      </c>
      <c r="C25" t="s">
        <v>19</v>
      </c>
      <c r="D25">
        <v>2940</v>
      </c>
      <c r="E25">
        <v>2023</v>
      </c>
      <c r="F25" s="1" t="s">
        <v>47</v>
      </c>
      <c r="G25">
        <v>3</v>
      </c>
      <c r="H25">
        <v>9</v>
      </c>
      <c r="I25">
        <v>0</v>
      </c>
      <c r="J25" s="1" t="str">
        <f>[1]!fechaSQL(F25)</f>
        <v>2023-3-3</v>
      </c>
      <c r="K25">
        <v>25</v>
      </c>
      <c r="L25" s="1">
        <f t="shared" si="0"/>
        <v>45163</v>
      </c>
      <c r="M25" t="str">
        <f t="shared" si="1"/>
        <v>AGOSTO 2023</v>
      </c>
      <c r="N25" s="1" t="e">
        <f ca="1">[1]!fecha_cosecha(F25,K25)</f>
        <v>#NAME?</v>
      </c>
      <c r="O25" t="e">
        <f>VLOOKUP(B25,[2]!Tabla1[[variedad]:[ciclo ajustado CMJ]],7,0)</f>
        <v>#REF!</v>
      </c>
    </row>
    <row r="26" spans="1:15" x14ac:dyDescent="0.25">
      <c r="A26" t="s">
        <v>7</v>
      </c>
      <c r="B26" t="s">
        <v>16</v>
      </c>
      <c r="C26" t="s">
        <v>19</v>
      </c>
      <c r="D26">
        <v>4336</v>
      </c>
      <c r="E26">
        <v>2023</v>
      </c>
      <c r="F26" s="1" t="s">
        <v>47</v>
      </c>
      <c r="G26">
        <v>5</v>
      </c>
      <c r="H26">
        <v>9</v>
      </c>
      <c r="I26">
        <v>0</v>
      </c>
      <c r="J26" s="1" t="str">
        <f>[1]!fechaSQL(F26)</f>
        <v>2023-3-3</v>
      </c>
      <c r="K26">
        <v>25</v>
      </c>
      <c r="L26" s="1">
        <f t="shared" si="0"/>
        <v>45163</v>
      </c>
      <c r="M26" t="str">
        <f t="shared" si="1"/>
        <v>AGOSTO 2023</v>
      </c>
      <c r="N26" s="1" t="e">
        <f ca="1">[1]!fecha_cosecha(F26,K26)</f>
        <v>#NAME?</v>
      </c>
      <c r="O26" t="e">
        <f>VLOOKUP(B26,[2]!Tabla1[[variedad]:[ciclo ajustado CMJ]],7,0)</f>
        <v>#REF!</v>
      </c>
    </row>
    <row r="27" spans="1:15" x14ac:dyDescent="0.25">
      <c r="A27" t="s">
        <v>7</v>
      </c>
      <c r="B27" t="s">
        <v>23</v>
      </c>
      <c r="C27" t="s">
        <v>29</v>
      </c>
      <c r="D27">
        <v>1980</v>
      </c>
      <c r="E27">
        <v>2023</v>
      </c>
      <c r="F27" s="1" t="s">
        <v>48</v>
      </c>
      <c r="G27">
        <v>2</v>
      </c>
      <c r="H27">
        <v>6</v>
      </c>
      <c r="I27">
        <v>0</v>
      </c>
      <c r="J27" s="1" t="str">
        <f>[1]!fechaSQL(F27)</f>
        <v>2023-2-24</v>
      </c>
      <c r="K27">
        <v>28</v>
      </c>
      <c r="L27" s="1">
        <f t="shared" si="0"/>
        <v>45177</v>
      </c>
      <c r="M27" t="str">
        <f t="shared" si="1"/>
        <v>SEPTIEMBRE 2023</v>
      </c>
      <c r="N27" s="1" t="e">
        <f ca="1">[1]!fecha_cosecha(F27,K27)</f>
        <v>#NAME?</v>
      </c>
      <c r="O27" t="e">
        <f>VLOOKUP(B27,[2]!Tabla1[[variedad]:[ciclo ajustado CMJ]],7,0)</f>
        <v>#REF!</v>
      </c>
    </row>
    <row r="28" spans="1:15" x14ac:dyDescent="0.25">
      <c r="A28" t="s">
        <v>7</v>
      </c>
      <c r="B28" t="s">
        <v>13</v>
      </c>
      <c r="C28" t="s">
        <v>19</v>
      </c>
      <c r="D28">
        <v>6632</v>
      </c>
      <c r="E28">
        <v>2023</v>
      </c>
      <c r="F28" s="1" t="s">
        <v>49</v>
      </c>
      <c r="G28">
        <v>7</v>
      </c>
      <c r="H28">
        <v>9</v>
      </c>
      <c r="I28">
        <v>0</v>
      </c>
      <c r="J28" s="1" t="str">
        <f>[1]!fechaSQL(F28)</f>
        <v>2023-2-22</v>
      </c>
      <c r="K28">
        <v>27</v>
      </c>
      <c r="L28" s="1">
        <f t="shared" si="0"/>
        <v>45168</v>
      </c>
      <c r="M28" t="str">
        <f t="shared" si="1"/>
        <v>AGOSTO 2023</v>
      </c>
      <c r="N28" s="1" t="e">
        <f ca="1">[1]!fecha_cosecha(F28,K28)</f>
        <v>#NAME?</v>
      </c>
      <c r="O28" t="e">
        <f>VLOOKUP(B28,[2]!Tabla1[[variedad]:[ciclo ajustado CMJ]],7,0)</f>
        <v>#REF!</v>
      </c>
    </row>
    <row r="29" spans="1:15" x14ac:dyDescent="0.25">
      <c r="A29" t="s">
        <v>7</v>
      </c>
      <c r="B29" t="s">
        <v>14</v>
      </c>
      <c r="C29" t="s">
        <v>19</v>
      </c>
      <c r="D29">
        <v>4664</v>
      </c>
      <c r="E29">
        <v>2023</v>
      </c>
      <c r="F29" s="1" t="s">
        <v>50</v>
      </c>
      <c r="G29">
        <v>5</v>
      </c>
      <c r="H29">
        <v>6</v>
      </c>
      <c r="I29">
        <v>0</v>
      </c>
      <c r="J29" s="1" t="str">
        <f>[1]!fechaSQL(F29)</f>
        <v>2023-2-17</v>
      </c>
      <c r="K29">
        <v>25</v>
      </c>
      <c r="L29" s="1">
        <f t="shared" si="0"/>
        <v>45149</v>
      </c>
      <c r="M29" t="str">
        <f t="shared" si="1"/>
        <v>AGOSTO 2023</v>
      </c>
      <c r="N29" s="1" t="e">
        <f ca="1">[1]!fecha_cosecha(F29,K29)</f>
        <v>#NAME?</v>
      </c>
      <c r="O29" t="e">
        <f>VLOOKUP(B29,[2]!Tabla1[[variedad]:[ciclo ajustado CMJ]],7,0)</f>
        <v>#REF!</v>
      </c>
    </row>
    <row r="30" spans="1:15" x14ac:dyDescent="0.25">
      <c r="A30" t="s">
        <v>7</v>
      </c>
      <c r="B30" t="s">
        <v>23</v>
      </c>
      <c r="C30" t="s">
        <v>29</v>
      </c>
      <c r="D30">
        <v>4572</v>
      </c>
      <c r="E30">
        <v>2023</v>
      </c>
      <c r="F30" s="1" t="s">
        <v>50</v>
      </c>
      <c r="G30">
        <v>5</v>
      </c>
      <c r="H30">
        <v>6</v>
      </c>
      <c r="I30">
        <v>0</v>
      </c>
      <c r="J30" s="1" t="str">
        <f>[1]!fechaSQL(F30)</f>
        <v>2023-2-17</v>
      </c>
      <c r="K30">
        <v>28</v>
      </c>
      <c r="L30" s="1">
        <f t="shared" si="0"/>
        <v>45170</v>
      </c>
      <c r="M30" t="str">
        <f t="shared" si="1"/>
        <v>SEPTIEMBRE 2023</v>
      </c>
      <c r="N30" s="1" t="e">
        <f ca="1">[1]!fecha_cosecha(F30,K30)</f>
        <v>#NAME?</v>
      </c>
      <c r="O30" t="e">
        <f>VLOOKUP(B30,[2]!Tabla1[[variedad]:[ciclo ajustado CMJ]],7,0)</f>
        <v>#REF!</v>
      </c>
    </row>
    <row r="31" spans="1:15" x14ac:dyDescent="0.25">
      <c r="A31" t="s">
        <v>7</v>
      </c>
      <c r="B31" t="s">
        <v>13</v>
      </c>
      <c r="C31" t="s">
        <v>19</v>
      </c>
      <c r="D31">
        <v>11016</v>
      </c>
      <c r="E31">
        <v>2023</v>
      </c>
      <c r="F31" s="1" t="s">
        <v>51</v>
      </c>
      <c r="G31">
        <v>11</v>
      </c>
      <c r="H31">
        <v>9</v>
      </c>
      <c r="I31">
        <v>0</v>
      </c>
      <c r="J31" s="1" t="str">
        <f>[1]!fechaSQL(F31)</f>
        <v>2023-2-16</v>
      </c>
      <c r="K31">
        <v>27</v>
      </c>
      <c r="L31" s="1">
        <f t="shared" si="0"/>
        <v>45162</v>
      </c>
      <c r="M31" t="str">
        <f t="shared" si="1"/>
        <v>AGOSTO 2023</v>
      </c>
      <c r="N31" s="1" t="e">
        <f ca="1">[1]!fecha_cosecha(F31,K31)</f>
        <v>#NAME?</v>
      </c>
      <c r="O31" t="e">
        <f>VLOOKUP(B31,[2]!Tabla1[[variedad]:[ciclo ajustado CMJ]],7,0)</f>
        <v>#REF!</v>
      </c>
    </row>
    <row r="32" spans="1:15" x14ac:dyDescent="0.25">
      <c r="A32" t="s">
        <v>7</v>
      </c>
      <c r="B32" t="s">
        <v>23</v>
      </c>
      <c r="C32" t="s">
        <v>19</v>
      </c>
      <c r="D32">
        <v>2168</v>
      </c>
      <c r="E32">
        <v>2023</v>
      </c>
      <c r="F32" s="1" t="s">
        <v>52</v>
      </c>
      <c r="G32">
        <v>2</v>
      </c>
      <c r="H32">
        <v>6</v>
      </c>
      <c r="I32">
        <v>0</v>
      </c>
      <c r="J32" s="1" t="str">
        <f>[1]!fechaSQL(F32)</f>
        <v>2023-2-10</v>
      </c>
      <c r="K32">
        <v>28</v>
      </c>
      <c r="L32" s="1">
        <f t="shared" si="0"/>
        <v>45163</v>
      </c>
      <c r="M32" t="str">
        <f t="shared" si="1"/>
        <v>AGOSTO 2023</v>
      </c>
      <c r="N32" s="1" t="e">
        <f ca="1">[1]!fecha_cosecha(F32,K32)</f>
        <v>#NAME?</v>
      </c>
      <c r="O32" t="e">
        <f>VLOOKUP(B32,[2]!Tabla1[[variedad]:[ciclo ajustado CMJ]],7,0)</f>
        <v>#REF!</v>
      </c>
    </row>
    <row r="33" spans="1:15" x14ac:dyDescent="0.25">
      <c r="A33" t="s">
        <v>7</v>
      </c>
      <c r="B33" t="s">
        <v>11</v>
      </c>
      <c r="C33" t="s">
        <v>19</v>
      </c>
      <c r="D33">
        <v>1824</v>
      </c>
      <c r="E33">
        <v>2023</v>
      </c>
      <c r="F33" s="1" t="s">
        <v>53</v>
      </c>
      <c r="G33">
        <v>2</v>
      </c>
      <c r="H33">
        <v>9</v>
      </c>
      <c r="I33">
        <v>0</v>
      </c>
      <c r="J33" s="1" t="str">
        <f>[1]!fechaSQL(F33)</f>
        <v>2023-2-7</v>
      </c>
      <c r="K33">
        <v>27</v>
      </c>
      <c r="L33" s="1">
        <f t="shared" si="0"/>
        <v>45153</v>
      </c>
      <c r="M33" t="str">
        <f t="shared" si="1"/>
        <v>AGOSTO 2023</v>
      </c>
      <c r="N33" s="1" t="e">
        <f ca="1">[1]!fecha_cosecha(F33,K33)</f>
        <v>#NAME?</v>
      </c>
      <c r="O33" t="e">
        <f>VLOOKUP(B33,[2]!Tabla1[[variedad]:[ciclo ajustado CMJ]],7,0)</f>
        <v>#REF!</v>
      </c>
    </row>
    <row r="34" spans="1:15" x14ac:dyDescent="0.25">
      <c r="A34" t="s">
        <v>7</v>
      </c>
      <c r="B34" t="s">
        <v>12</v>
      </c>
      <c r="C34" t="s">
        <v>19</v>
      </c>
      <c r="D34">
        <v>1824</v>
      </c>
      <c r="E34">
        <v>2023</v>
      </c>
      <c r="F34" s="1" t="s">
        <v>53</v>
      </c>
      <c r="G34">
        <v>2</v>
      </c>
      <c r="H34">
        <v>9</v>
      </c>
      <c r="I34">
        <v>0</v>
      </c>
      <c r="J34" s="1" t="str">
        <f>[1]!fechaSQL(F34)</f>
        <v>2023-2-7</v>
      </c>
      <c r="K34">
        <v>27</v>
      </c>
      <c r="L34" s="1">
        <f t="shared" si="0"/>
        <v>45153</v>
      </c>
      <c r="M34" t="str">
        <f t="shared" si="1"/>
        <v>AGOSTO 2023</v>
      </c>
      <c r="N34" s="1" t="e">
        <f ca="1">[1]!fecha_cosecha(F34,K34)</f>
        <v>#NAME?</v>
      </c>
      <c r="O34" t="e">
        <f>VLOOKUP(B34,[2]!Tabla1[[variedad]:[ciclo ajustado CMJ]],7,0)</f>
        <v>#REF!</v>
      </c>
    </row>
    <row r="35" spans="1:15" x14ac:dyDescent="0.25">
      <c r="A35" t="s">
        <v>7</v>
      </c>
      <c r="B35" t="s">
        <v>20</v>
      </c>
      <c r="C35" t="s">
        <v>19</v>
      </c>
      <c r="D35">
        <v>1824</v>
      </c>
      <c r="E35">
        <v>2023</v>
      </c>
      <c r="F35" s="1" t="s">
        <v>54</v>
      </c>
      <c r="G35">
        <v>2</v>
      </c>
      <c r="H35">
        <v>9</v>
      </c>
      <c r="I35">
        <v>0</v>
      </c>
      <c r="J35" s="1" t="str">
        <f>[1]!fechaSQL(F35)</f>
        <v>2023-2-6</v>
      </c>
      <c r="K35">
        <v>26</v>
      </c>
      <c r="L35" s="1">
        <f t="shared" si="0"/>
        <v>45145</v>
      </c>
      <c r="M35" t="str">
        <f t="shared" si="1"/>
        <v>AGOSTO 2023</v>
      </c>
      <c r="N35" s="1" t="e">
        <f ca="1">[1]!fecha_cosecha(F35,K35)</f>
        <v>#NAME?</v>
      </c>
      <c r="O35" t="e">
        <f>VLOOKUP(B35,[2]!Tabla1[[variedad]:[ciclo ajustado CMJ]],7,0)</f>
        <v>#REF!</v>
      </c>
    </row>
    <row r="36" spans="1:15" x14ac:dyDescent="0.25">
      <c r="A36" t="s">
        <v>7</v>
      </c>
      <c r="B36" t="s">
        <v>11</v>
      </c>
      <c r="C36" t="s">
        <v>19</v>
      </c>
      <c r="D36">
        <v>1980</v>
      </c>
      <c r="E36">
        <v>2023</v>
      </c>
      <c r="F36" s="1" t="s">
        <v>55</v>
      </c>
      <c r="G36">
        <v>2</v>
      </c>
      <c r="H36">
        <v>9</v>
      </c>
      <c r="I36">
        <v>0</v>
      </c>
      <c r="J36" s="1" t="str">
        <f>[1]!fechaSQL(F36)</f>
        <v>2023-2-3</v>
      </c>
      <c r="K36">
        <v>27</v>
      </c>
      <c r="L36" s="1">
        <f t="shared" si="0"/>
        <v>45149</v>
      </c>
      <c r="M36" t="str">
        <f t="shared" si="1"/>
        <v>AGOSTO 2023</v>
      </c>
      <c r="N36" s="1" t="e">
        <f ca="1">[1]!fecha_cosecha(F36,K36)</f>
        <v>#NAME?</v>
      </c>
      <c r="O36" t="e">
        <f>VLOOKUP(B36,[2]!Tabla1[[variedad]:[ciclo ajustado CMJ]],7,0)</f>
        <v>#REF!</v>
      </c>
    </row>
    <row r="37" spans="1:15" x14ac:dyDescent="0.25">
      <c r="A37" t="s">
        <v>7</v>
      </c>
      <c r="B37" t="s">
        <v>12</v>
      </c>
      <c r="C37" t="s">
        <v>19</v>
      </c>
      <c r="D37">
        <v>1980</v>
      </c>
      <c r="E37">
        <v>2023</v>
      </c>
      <c r="F37" s="1" t="s">
        <v>55</v>
      </c>
      <c r="G37">
        <v>2</v>
      </c>
      <c r="H37">
        <v>9</v>
      </c>
      <c r="I37">
        <v>0</v>
      </c>
      <c r="J37" s="1" t="str">
        <f>[1]!fechaSQL(F37)</f>
        <v>2023-2-3</v>
      </c>
      <c r="K37">
        <v>27</v>
      </c>
      <c r="L37" s="1">
        <f t="shared" si="0"/>
        <v>45149</v>
      </c>
      <c r="M37" t="str">
        <f t="shared" si="1"/>
        <v>AGOSTO 2023</v>
      </c>
      <c r="N37" s="1" t="e">
        <f ca="1">[1]!fecha_cosecha(F37,K37)</f>
        <v>#NAME?</v>
      </c>
      <c r="O37" t="e">
        <f>VLOOKUP(B37,[2]!Tabla1[[variedad]:[ciclo ajustado CMJ]],7,0)</f>
        <v>#REF!</v>
      </c>
    </row>
    <row r="38" spans="1:15" x14ac:dyDescent="0.25">
      <c r="A38" t="s">
        <v>7</v>
      </c>
      <c r="B38" t="s">
        <v>20</v>
      </c>
      <c r="C38" t="s">
        <v>19</v>
      </c>
      <c r="D38">
        <v>3288</v>
      </c>
      <c r="E38">
        <v>2023</v>
      </c>
      <c r="F38" s="1" t="s">
        <v>55</v>
      </c>
      <c r="G38">
        <v>3</v>
      </c>
      <c r="H38">
        <v>9</v>
      </c>
      <c r="I38">
        <v>0</v>
      </c>
      <c r="J38" s="1" t="str">
        <f>[1]!fechaSQL(F38)</f>
        <v>2023-2-3</v>
      </c>
      <c r="K38">
        <v>26</v>
      </c>
      <c r="L38" s="1">
        <f t="shared" si="0"/>
        <v>45142</v>
      </c>
      <c r="M38" t="str">
        <f t="shared" si="1"/>
        <v>AGOSTO 2023</v>
      </c>
      <c r="N38" s="1" t="e">
        <f ca="1">[1]!fecha_cosecha(F38,K38)</f>
        <v>#NAME?</v>
      </c>
      <c r="O38" t="e">
        <f>VLOOKUP(B38,[2]!Tabla1[[variedad]:[ciclo ajustado CMJ]],7,0)</f>
        <v>#REF!</v>
      </c>
    </row>
    <row r="39" spans="1:15" x14ac:dyDescent="0.25">
      <c r="A39" t="s">
        <v>7</v>
      </c>
      <c r="B39" t="s">
        <v>10</v>
      </c>
      <c r="C39" t="s">
        <v>19</v>
      </c>
      <c r="D39">
        <v>5940</v>
      </c>
      <c r="E39">
        <v>2023</v>
      </c>
      <c r="F39" s="1" t="s">
        <v>55</v>
      </c>
      <c r="G39">
        <v>6</v>
      </c>
      <c r="H39">
        <v>9</v>
      </c>
      <c r="I39">
        <v>0</v>
      </c>
      <c r="J39" s="1" t="str">
        <f>[1]!fechaSQL(F39)</f>
        <v>2023-2-3</v>
      </c>
      <c r="K39">
        <v>26</v>
      </c>
      <c r="L39" s="1">
        <f t="shared" si="0"/>
        <v>45142</v>
      </c>
      <c r="M39" t="str">
        <f t="shared" si="1"/>
        <v>AGOSTO 2023</v>
      </c>
      <c r="N39" s="1" t="e">
        <f ca="1">[1]!fecha_cosecha(F39,K39)</f>
        <v>#NAME?</v>
      </c>
      <c r="O39" t="e">
        <f>VLOOKUP(B39,[2]!Tabla1[[variedad]:[ciclo ajustado CMJ]],7,0)</f>
        <v>#REF!</v>
      </c>
    </row>
    <row r="40" spans="1:15" x14ac:dyDescent="0.25">
      <c r="A40" t="s">
        <v>7</v>
      </c>
      <c r="B40" t="s">
        <v>20</v>
      </c>
      <c r="C40" t="s">
        <v>19</v>
      </c>
      <c r="D40">
        <v>1980</v>
      </c>
      <c r="E40">
        <v>2023</v>
      </c>
      <c r="F40" s="1" t="s">
        <v>56</v>
      </c>
      <c r="G40">
        <v>2</v>
      </c>
      <c r="H40">
        <v>9</v>
      </c>
      <c r="I40">
        <v>0</v>
      </c>
      <c r="J40" s="1" t="str">
        <f>[1]!fechaSQL(F40)</f>
        <v>2023-2-2</v>
      </c>
      <c r="K40">
        <v>26</v>
      </c>
      <c r="L40" s="1">
        <f t="shared" si="0"/>
        <v>45141</v>
      </c>
      <c r="M40" t="str">
        <f t="shared" si="1"/>
        <v>AGOSTO 2023</v>
      </c>
      <c r="N40" s="1" t="e">
        <f ca="1">[1]!fecha_cosecha(F40,K40)</f>
        <v>#NAME?</v>
      </c>
      <c r="O40" t="e">
        <f>VLOOKUP(B40,[2]!Tabla1[[variedad]:[ciclo ajustado CMJ]],7,0)</f>
        <v>#REF!</v>
      </c>
    </row>
    <row r="41" spans="1:15" x14ac:dyDescent="0.25">
      <c r="A41" t="s">
        <v>7</v>
      </c>
      <c r="B41" t="s">
        <v>9</v>
      </c>
      <c r="C41" t="s">
        <v>19</v>
      </c>
      <c r="D41">
        <v>21980</v>
      </c>
      <c r="E41">
        <v>2023</v>
      </c>
      <c r="F41" s="1" t="s">
        <v>57</v>
      </c>
      <c r="G41">
        <v>23</v>
      </c>
      <c r="H41">
        <v>9</v>
      </c>
      <c r="I41">
        <v>0</v>
      </c>
      <c r="J41" s="1" t="str">
        <f>[1]!fechaSQL(F41)</f>
        <v>2023-2-1</v>
      </c>
      <c r="K41">
        <v>28</v>
      </c>
      <c r="L41" s="1">
        <f t="shared" si="0"/>
        <v>45154</v>
      </c>
      <c r="M41" t="str">
        <f t="shared" si="1"/>
        <v>AGOSTO 2023</v>
      </c>
      <c r="N41" s="1" t="e">
        <f ca="1">[1]!fecha_cosecha(F41,K41)</f>
        <v>#NAME?</v>
      </c>
      <c r="O41" t="e">
        <f>VLOOKUP(B41,[2]!Tabla1[[variedad]:[ciclo ajustado CMJ]],7,0)</f>
        <v>#REF!</v>
      </c>
    </row>
    <row r="42" spans="1:15" x14ac:dyDescent="0.25">
      <c r="A42" t="s">
        <v>8</v>
      </c>
      <c r="B42" t="s">
        <v>21</v>
      </c>
      <c r="C42" t="s">
        <v>19</v>
      </c>
      <c r="D42">
        <v>1880</v>
      </c>
      <c r="E42">
        <v>2023</v>
      </c>
      <c r="F42" s="1" t="s">
        <v>58</v>
      </c>
      <c r="G42">
        <v>2</v>
      </c>
      <c r="H42">
        <v>9</v>
      </c>
      <c r="I42">
        <v>0</v>
      </c>
      <c r="J42" s="1" t="str">
        <f>[1]!fechaSQL(F42)</f>
        <v>2023-1-31</v>
      </c>
      <c r="K42">
        <v>30</v>
      </c>
      <c r="L42" s="1">
        <f t="shared" si="0"/>
        <v>45167</v>
      </c>
      <c r="M42" t="str">
        <f t="shared" si="1"/>
        <v>AGOSTO 2023</v>
      </c>
      <c r="N42" s="1" t="e">
        <f ca="1">[1]!fecha_cosecha(F42,K42)</f>
        <v>#NAME?</v>
      </c>
      <c r="O42" t="e">
        <f>VLOOKUP(B42,[2]!Tabla1[[variedad]:[ciclo ajustado CMJ]],7,0)</f>
        <v>#REF!</v>
      </c>
    </row>
    <row r="43" spans="1:15" x14ac:dyDescent="0.25">
      <c r="A43" t="s">
        <v>8</v>
      </c>
      <c r="B43" t="s">
        <v>15</v>
      </c>
      <c r="C43" t="s">
        <v>19</v>
      </c>
      <c r="D43">
        <v>3430</v>
      </c>
      <c r="E43">
        <v>2023</v>
      </c>
      <c r="F43" s="1" t="s">
        <v>58</v>
      </c>
      <c r="G43">
        <v>2</v>
      </c>
      <c r="H43">
        <v>9</v>
      </c>
      <c r="I43">
        <v>0</v>
      </c>
      <c r="J43" s="1" t="str">
        <f>[1]!fechaSQL(F43)</f>
        <v>2023-1-31</v>
      </c>
      <c r="K43">
        <v>30</v>
      </c>
      <c r="L43" s="1">
        <f t="shared" si="0"/>
        <v>45167</v>
      </c>
      <c r="M43" t="str">
        <f t="shared" si="1"/>
        <v>AGOSTO 2023</v>
      </c>
      <c r="N43" s="1" t="e">
        <f ca="1">[1]!fecha_cosecha(F43,K43)</f>
        <v>#NAME?</v>
      </c>
      <c r="O43" t="e">
        <f>VLOOKUP(B43,[2]!Tabla1[[variedad]:[ciclo ajustado CMJ]],7,0)</f>
        <v>#REF!</v>
      </c>
    </row>
    <row r="44" spans="1:15" x14ac:dyDescent="0.25">
      <c r="A44" t="s">
        <v>8</v>
      </c>
      <c r="B44" t="s">
        <v>21</v>
      </c>
      <c r="C44" t="s">
        <v>19</v>
      </c>
      <c r="D44">
        <v>4112</v>
      </c>
      <c r="E44">
        <v>2023</v>
      </c>
      <c r="F44" s="1" t="s">
        <v>59</v>
      </c>
      <c r="G44">
        <v>4</v>
      </c>
      <c r="H44">
        <v>9</v>
      </c>
      <c r="I44">
        <v>0</v>
      </c>
      <c r="J44" s="1" t="str">
        <f>[1]!fechaSQL(F44)</f>
        <v>2023-1-25</v>
      </c>
      <c r="K44">
        <v>30</v>
      </c>
      <c r="L44" s="1">
        <f t="shared" ref="L44:L49" si="2">F44+(K44*7)</f>
        <v>45161</v>
      </c>
      <c r="M44" t="str">
        <f t="shared" ref="M44:M49" si="3">UPPER(TEXT(L44,"mmmm")&amp;" " &amp;YEAR(L44))</f>
        <v>AGOSTO 2023</v>
      </c>
      <c r="N44" s="1" t="e">
        <f ca="1">[1]!fecha_cosecha(F44,K44)</f>
        <v>#NAME?</v>
      </c>
      <c r="O44" t="e">
        <f>VLOOKUP(B44,[2]!Tabla1[[variedad]:[ciclo ajustado CMJ]],7,0)</f>
        <v>#REF!</v>
      </c>
    </row>
    <row r="45" spans="1:15" x14ac:dyDescent="0.25">
      <c r="A45" t="s">
        <v>8</v>
      </c>
      <c r="B45" t="s">
        <v>15</v>
      </c>
      <c r="C45" t="s">
        <v>19</v>
      </c>
      <c r="D45">
        <v>6915</v>
      </c>
      <c r="E45">
        <v>2023</v>
      </c>
      <c r="F45" s="1" t="s">
        <v>60</v>
      </c>
      <c r="G45">
        <v>4</v>
      </c>
      <c r="H45">
        <v>9</v>
      </c>
      <c r="I45">
        <v>0</v>
      </c>
      <c r="J45" s="1" t="str">
        <f>[1]!fechaSQL(F45)</f>
        <v>2023-1-24</v>
      </c>
      <c r="K45">
        <v>30</v>
      </c>
      <c r="L45" s="1">
        <f t="shared" si="2"/>
        <v>45160</v>
      </c>
      <c r="M45" t="str">
        <f t="shared" si="3"/>
        <v>AGOSTO 2023</v>
      </c>
      <c r="N45" s="1" t="e">
        <f ca="1">[1]!fecha_cosecha(F45,K45)</f>
        <v>#NAME?</v>
      </c>
      <c r="O45" t="e">
        <f>VLOOKUP(B45,[2]!Tabla1[[variedad]:[ciclo ajustado CMJ]],7,0)</f>
        <v>#REF!</v>
      </c>
    </row>
    <row r="46" spans="1:15" x14ac:dyDescent="0.25">
      <c r="A46" t="s">
        <v>8</v>
      </c>
      <c r="B46" t="s">
        <v>21</v>
      </c>
      <c r="C46" t="s">
        <v>19</v>
      </c>
      <c r="D46">
        <v>4288</v>
      </c>
      <c r="E46">
        <v>2023</v>
      </c>
      <c r="F46" s="1" t="s">
        <v>60</v>
      </c>
      <c r="G46">
        <v>4</v>
      </c>
      <c r="H46">
        <v>9</v>
      </c>
      <c r="I46">
        <v>0</v>
      </c>
      <c r="J46" s="1" t="str">
        <f>[1]!fechaSQL(F46)</f>
        <v>2023-1-24</v>
      </c>
      <c r="K46">
        <v>30</v>
      </c>
      <c r="L46" s="1">
        <f t="shared" si="2"/>
        <v>45160</v>
      </c>
      <c r="M46" t="str">
        <f t="shared" si="3"/>
        <v>AGOSTO 2023</v>
      </c>
      <c r="N46" s="1" t="e">
        <f ca="1">[1]!fecha_cosecha(F46,K46)</f>
        <v>#NAME?</v>
      </c>
      <c r="O46" t="e">
        <f>VLOOKUP(B46,[2]!Tabla1[[variedad]:[ciclo ajustado CMJ]],7,0)</f>
        <v>#REF!</v>
      </c>
    </row>
    <row r="47" spans="1:15" x14ac:dyDescent="0.25">
      <c r="A47" t="s">
        <v>7</v>
      </c>
      <c r="B47" t="s">
        <v>10</v>
      </c>
      <c r="C47" t="s">
        <v>30</v>
      </c>
      <c r="D47">
        <v>960</v>
      </c>
      <c r="E47">
        <v>2023</v>
      </c>
      <c r="F47" s="1" t="s">
        <v>61</v>
      </c>
      <c r="G47">
        <v>1</v>
      </c>
      <c r="H47">
        <v>9</v>
      </c>
      <c r="I47">
        <v>0</v>
      </c>
      <c r="J47" s="1" t="str">
        <f>[1]!fechaSQL(F47)</f>
        <v>2023-12-20</v>
      </c>
      <c r="K47">
        <v>26</v>
      </c>
      <c r="L47" s="1">
        <f t="shared" si="2"/>
        <v>45462</v>
      </c>
      <c r="M47" t="str">
        <f t="shared" si="3"/>
        <v>JUNIO 2024</v>
      </c>
      <c r="N47" s="1" t="e">
        <f ca="1">[1]!fecha_cosecha(F47,K47)</f>
        <v>#NAME?</v>
      </c>
      <c r="O47" t="e">
        <f>VLOOKUP(B47,[2]!Tabla1[[variedad]:[ciclo ajustado CMJ]],7,0)</f>
        <v>#REF!</v>
      </c>
    </row>
    <row r="48" spans="1:15" x14ac:dyDescent="0.25">
      <c r="A48" t="s">
        <v>7</v>
      </c>
      <c r="B48" t="s">
        <v>13</v>
      </c>
      <c r="C48" t="s">
        <v>31</v>
      </c>
      <c r="D48">
        <v>2880</v>
      </c>
      <c r="E48">
        <v>2023</v>
      </c>
      <c r="F48" s="1" t="s">
        <v>62</v>
      </c>
      <c r="G48">
        <v>3</v>
      </c>
      <c r="H48">
        <v>9</v>
      </c>
      <c r="I48">
        <v>0</v>
      </c>
      <c r="J48" s="1" t="str">
        <f>[1]!fechaSQL(F48)</f>
        <v>2024-1-3</v>
      </c>
      <c r="K48">
        <v>27</v>
      </c>
      <c r="L48" s="1">
        <f t="shared" si="2"/>
        <v>45483</v>
      </c>
      <c r="M48" t="str">
        <f t="shared" si="3"/>
        <v>JULIO 2024</v>
      </c>
      <c r="N48" s="1" t="e">
        <f ca="1">[1]!fecha_cosecha(F48,K48)</f>
        <v>#NAME?</v>
      </c>
      <c r="O48" t="e">
        <f>VLOOKUP(B48,[2]!Tabla1[[variedad]:[ciclo ajustado CMJ]],7,0)</f>
        <v>#REF!</v>
      </c>
    </row>
    <row r="49" spans="1:15" x14ac:dyDescent="0.25">
      <c r="A49" t="s">
        <v>7</v>
      </c>
      <c r="B49" t="s">
        <v>20</v>
      </c>
      <c r="C49" t="s">
        <v>31</v>
      </c>
      <c r="D49">
        <v>1920</v>
      </c>
      <c r="E49">
        <v>2023</v>
      </c>
      <c r="F49" s="1" t="s">
        <v>63</v>
      </c>
      <c r="G49">
        <v>2</v>
      </c>
      <c r="H49">
        <v>9</v>
      </c>
      <c r="I49">
        <v>0</v>
      </c>
      <c r="J49" s="1" t="str">
        <f>[1]!fechaSQL(F49)</f>
        <v>2024-1-10</v>
      </c>
      <c r="K49">
        <v>26</v>
      </c>
      <c r="L49" s="1">
        <f t="shared" si="2"/>
        <v>45483</v>
      </c>
      <c r="M49" t="str">
        <f t="shared" si="3"/>
        <v>JULIO 2024</v>
      </c>
      <c r="N49" s="1" t="e">
        <f ca="1">[1]!fecha_cosecha(F49,K49)</f>
        <v>#NAME?</v>
      </c>
      <c r="O49" t="e">
        <f>VLOOKUP(B49,[2]!Tabla1[[variedad]:[ciclo ajustado CMJ]],7,0)</f>
        <v>#REF!</v>
      </c>
    </row>
    <row r="51" spans="1:15" x14ac:dyDescent="0.25">
      <c r="D51" s="2"/>
      <c r="F51" s="2"/>
    </row>
    <row r="52" spans="1:15" x14ac:dyDescent="0.25">
      <c r="D52" s="2"/>
      <c r="F52" s="2"/>
    </row>
    <row r="53" spans="1:15" x14ac:dyDescent="0.25">
      <c r="D53" s="2"/>
      <c r="F53" s="2"/>
    </row>
    <row r="54" spans="1:15" x14ac:dyDescent="0.25">
      <c r="D54" s="2"/>
      <c r="F54" s="2"/>
    </row>
    <row r="55" spans="1:15" x14ac:dyDescent="0.25">
      <c r="D55" s="2"/>
      <c r="F55" s="2"/>
    </row>
  </sheetData>
  <autoFilter ref="A1:H49" xr:uid="{50686BED-3991-48C5-9736-9DF069039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Hilder</cp:lastModifiedBy>
  <dcterms:created xsi:type="dcterms:W3CDTF">2021-09-02T12:10:51Z</dcterms:created>
  <dcterms:modified xsi:type="dcterms:W3CDTF">2022-10-04T15:06:56Z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6621ca11-8ac0-46d0-a5b9-295dee1a2a38</vt:lpwstr>
  </property>
</Properties>
</file>