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13640" yWindow="2580" windowWidth="13340" windowHeight="14320"/>
  </bookViews>
  <sheets>
    <sheet name="Table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16" i="1"/>
  <c r="K15" i="1"/>
  <c r="K14" i="1"/>
  <c r="K7" i="1"/>
  <c r="M18" i="1"/>
  <c r="M17" i="1"/>
  <c r="J32" i="1"/>
  <c r="E100" i="1"/>
  <c r="B100" i="1"/>
  <c r="F100" i="1"/>
  <c r="D100" i="1"/>
  <c r="C100" i="1"/>
  <c r="E88" i="1"/>
  <c r="B88" i="1"/>
  <c r="F88" i="1"/>
  <c r="D88" i="1"/>
  <c r="C88" i="1"/>
  <c r="E78" i="1"/>
  <c r="B78" i="1"/>
  <c r="F78" i="1"/>
  <c r="D78" i="1"/>
  <c r="C78" i="1"/>
  <c r="E28" i="1"/>
  <c r="B28" i="1"/>
  <c r="F28" i="1"/>
  <c r="B63" i="1"/>
  <c r="E63" i="1"/>
  <c r="F63" i="1"/>
  <c r="D63" i="1"/>
  <c r="C63" i="1"/>
  <c r="B33" i="1"/>
  <c r="D28" i="1"/>
  <c r="C28" i="1"/>
</calcChain>
</file>

<file path=xl/sharedStrings.xml><?xml version="1.0" encoding="utf-8"?>
<sst xmlns="http://schemas.openxmlformats.org/spreadsheetml/2006/main" count="117" uniqueCount="95">
  <si>
    <t>Section</t>
  </si>
  <si>
    <t>Number of Registered Voters</t>
  </si>
  <si>
    <t>Cards Cast @ Polls</t>
  </si>
  <si>
    <t>Cards Cast @Mail</t>
  </si>
  <si>
    <t>Total Cards Cast</t>
  </si>
  <si>
    <r>
      <rPr>
        <sz val="10"/>
        <rFont val="Times New Roman"/>
        <family val="1"/>
      </rPr>
      <t>%
Turnout</t>
    </r>
  </si>
  <si>
    <t>Total SD 2016P</t>
  </si>
  <si>
    <t>Section 1 2016P</t>
  </si>
  <si>
    <t>Section 2 2016P</t>
  </si>
  <si>
    <t>Section 3 2016P</t>
  </si>
  <si>
    <t>Section 4 2016P</t>
  </si>
  <si>
    <t>Section 5 2016P</t>
  </si>
  <si>
    <t>Section 6 2016P</t>
  </si>
  <si>
    <t>Section 7 [Mail Drop Off] 2016P</t>
  </si>
  <si>
    <t>Section 8 2016P</t>
  </si>
  <si>
    <t>Total UCSD 2016P</t>
  </si>
  <si>
    <r>
      <rPr>
        <sz val="14"/>
        <rFont val="Times New Roman"/>
        <family val="1"/>
      </rPr>
      <t>2016 Primary</t>
    </r>
  </si>
  <si>
    <r>
      <rPr>
        <sz val="14"/>
        <rFont val="Times New Roman"/>
        <family val="1"/>
      </rPr>
      <t>2012 Primary</t>
    </r>
  </si>
  <si>
    <t>Section 1 2012P</t>
  </si>
  <si>
    <t>Section 2 2012P</t>
  </si>
  <si>
    <t>Section 3 2012P</t>
  </si>
  <si>
    <t>Section 4 2012P</t>
  </si>
  <si>
    <t>Section 5 [Mail Drop Off] 2012P</t>
  </si>
  <si>
    <t>Section 6 2012P</t>
  </si>
  <si>
    <t>Total UCSD 2012P</t>
  </si>
  <si>
    <t>Total SD 2012P</t>
  </si>
  <si>
    <r>
      <rPr>
        <sz val="14"/>
        <rFont val="Times New Roman"/>
        <family val="1"/>
      </rPr>
      <t>2012 General</t>
    </r>
  </si>
  <si>
    <t>Section 1 2012G</t>
  </si>
  <si>
    <t>Section 2 2012G</t>
  </si>
  <si>
    <t>Section 3 2012G</t>
  </si>
  <si>
    <t>Section 4 2012G</t>
  </si>
  <si>
    <t>Section 5 2012G</t>
  </si>
  <si>
    <t>Section 6 2012G</t>
  </si>
  <si>
    <t>Section 7 [Mail Drop Off] 2012G</t>
  </si>
  <si>
    <t>Section 8 2012G</t>
  </si>
  <si>
    <t>Total UCSD 2012G</t>
  </si>
  <si>
    <t>Total SD 2012G</t>
  </si>
  <si>
    <r>
      <rPr>
        <sz val="14"/>
        <rFont val="Times New Roman"/>
        <family val="1"/>
      </rPr>
      <t>2008 Primary</t>
    </r>
  </si>
  <si>
    <t>Section 1 2008P</t>
  </si>
  <si>
    <t>Cards Cast Absentee</t>
  </si>
  <si>
    <t>Cards Cast @Polls</t>
  </si>
  <si>
    <t>Section 2 2008P</t>
  </si>
  <si>
    <t>Section 3 2008P</t>
  </si>
  <si>
    <t>Total UCSD 2008P</t>
  </si>
  <si>
    <t>Total SD 2008P</t>
  </si>
  <si>
    <r>
      <rPr>
        <sz val="14"/>
        <rFont val="Times New Roman"/>
        <family val="1"/>
      </rPr>
      <t>2008 General</t>
    </r>
  </si>
  <si>
    <t>Section 1 2008G</t>
  </si>
  <si>
    <t>Section 2 2008G</t>
  </si>
  <si>
    <t>Section 3 2008G</t>
  </si>
  <si>
    <t>Section 4 [Mail Drop Off] 2008G</t>
  </si>
  <si>
    <t>Section 5 2008G</t>
  </si>
  <si>
    <t>Total UCSD 2008G</t>
  </si>
  <si>
    <t>Total SD 2008G</t>
  </si>
  <si>
    <t>Clinton</t>
  </si>
  <si>
    <t>Roque de la Fuente</t>
  </si>
  <si>
    <t>Henry Hewes</t>
  </si>
  <si>
    <t>Keith Judd</t>
  </si>
  <si>
    <t>Bernie Sanders</t>
  </si>
  <si>
    <t>Michael Stanberg</t>
  </si>
  <si>
    <t>Ben Carson</t>
  </si>
  <si>
    <t>Ted Cruz</t>
  </si>
  <si>
    <t>Donald Trump</t>
  </si>
  <si>
    <t>John Kasich</t>
  </si>
  <si>
    <t>Total</t>
  </si>
  <si>
    <t>Wiley Drake</t>
  </si>
  <si>
    <t>Arthur Harris</t>
  </si>
  <si>
    <t>James Hedges</t>
  </si>
  <si>
    <t>Thomas Hoefling</t>
  </si>
  <si>
    <t>J. R. Myers</t>
  </si>
  <si>
    <t>Robert Ornelas</t>
  </si>
  <si>
    <t>Alan Spears</t>
  </si>
  <si>
    <t>Lynn S. Khan</t>
  </si>
  <si>
    <t>Gloria E. La Riva</t>
  </si>
  <si>
    <t>Monica Moorehead</t>
  </si>
  <si>
    <t>Marc Feldman</t>
  </si>
  <si>
    <t>John Hale</t>
  </si>
  <si>
    <t>Cecil Ince</t>
  </si>
  <si>
    <t>Gary Johnson</t>
  </si>
  <si>
    <t>Steve Kerbel</t>
  </si>
  <si>
    <t>John McAfee</t>
  </si>
  <si>
    <t>Darryl W. Perry</t>
  </si>
  <si>
    <t>Austin Peterson</t>
  </si>
  <si>
    <t>Derrick M. Reid</t>
  </si>
  <si>
    <t>Jack Robinson Jr.</t>
  </si>
  <si>
    <t>Rhett White Feather</t>
  </si>
  <si>
    <t>Joy Waymire</t>
  </si>
  <si>
    <t>Darryl Cherney</t>
  </si>
  <si>
    <t>William Kreml</t>
  </si>
  <si>
    <t>Kent Mesplay</t>
  </si>
  <si>
    <t>S. Moyowasifsa</t>
  </si>
  <si>
    <t>Jill Stein</t>
  </si>
  <si>
    <t>Willie Wilson</t>
  </si>
  <si>
    <t>Jim Gilmore</t>
  </si>
  <si>
    <t>Registered Republicans</t>
  </si>
  <si>
    <t>Registered Democrats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</si>
</sst>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Times New Roman"/>
      <charset val="204"/>
    </font>
    <font>
      <sz val="14"/>
      <name val="Times New Roman"/>
      <family val="1"/>
    </font>
    <font>
      <sz val="10"/>
      <name val="Times New Roman"/>
      <family val="1"/>
    </font>
    <font>
      <u/>
      <sz val="10"/>
      <color theme="10"/>
      <name val="Times New Roman"/>
      <charset val="204"/>
    </font>
    <font>
      <u/>
      <sz val="10"/>
      <color theme="11"/>
      <name val="Times New Roman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 applyFill="1" applyBorder="1" applyAlignment="1">
      <alignment horizontal="left" vertical="top"/>
    </xf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/>
    <xf numFmtId="2" fontId="0" fillId="0" borderId="0" xfId="0" applyNumberFormat="1" applyFont="1"/>
    <xf numFmtId="2" fontId="0" fillId="0" borderId="0" xfId="0" applyNumberFormat="1"/>
    <xf numFmtId="2" fontId="0" fillId="0" borderId="0" xfId="0" applyNumberFormat="1" applyAlignment="1"/>
    <xf numFmtId="0" fontId="0" fillId="0" borderId="0" xfId="0"/>
    <xf numFmtId="2" fontId="0" fillId="0" borderId="0" xfId="0" applyNumberFormat="1" applyFont="1"/>
    <xf numFmtId="0" fontId="0" fillId="0" borderId="0" xfId="0" applyFont="1"/>
    <xf numFmtId="10" fontId="0" fillId="0" borderId="0" xfId="0" applyNumberFormat="1"/>
    <xf numFmtId="10" fontId="0" fillId="0" borderId="0" xfId="0" applyNumberFormat="1" applyFont="1"/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0" xfId="0" applyFont="1"/>
    <xf numFmtId="2" fontId="0" fillId="0" borderId="0" xfId="0" applyNumberFormat="1" applyFont="1"/>
    <xf numFmtId="0" fontId="0" fillId="0" borderId="0" xfId="0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topLeftCell="H1" zoomScale="150" zoomScaleNormal="150" zoomScalePageLayoutView="150" workbookViewId="0">
      <selection activeCell="K4" sqref="K4"/>
    </sheetView>
  </sheetViews>
  <sheetFormatPr baseColWidth="10" defaultColWidth="8.83203125" defaultRowHeight="12" x14ac:dyDescent="0"/>
  <cols>
    <col min="1" max="1" width="15.5" style="1" customWidth="1"/>
    <col min="2" max="2" width="13.1640625" style="1" customWidth="1"/>
    <col min="3" max="3" width="16.5" style="1" customWidth="1"/>
    <col min="4" max="4" width="15.6640625" style="1" customWidth="1"/>
    <col min="5" max="5" width="14.6640625" style="1" customWidth="1"/>
    <col min="6" max="6" width="17.6640625" style="1" customWidth="1"/>
    <col min="7" max="7" width="7.5" style="1" customWidth="1"/>
    <col min="8" max="8" width="8.83203125" style="1"/>
    <col min="9" max="9" width="18.33203125" style="1" customWidth="1"/>
    <col min="10" max="16384" width="8.83203125" style="1"/>
  </cols>
  <sheetData>
    <row r="1" spans="1:13" ht="13">
      <c r="A1" s="15" t="s">
        <v>16</v>
      </c>
      <c r="B1" s="15"/>
      <c r="C1" s="15"/>
      <c r="D1" s="15"/>
      <c r="E1" s="15"/>
      <c r="F1" s="15"/>
      <c r="G1" s="2"/>
    </row>
    <row r="2" spans="1:13">
      <c r="A2" s="16" t="s">
        <v>0</v>
      </c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</row>
    <row r="3" spans="1:13">
      <c r="A3" s="16"/>
      <c r="B3" s="16"/>
      <c r="C3" s="16"/>
      <c r="D3" s="16"/>
      <c r="E3" s="16"/>
      <c r="F3" s="16"/>
      <c r="I3" s="1" t="s">
        <v>53</v>
      </c>
      <c r="J3" s="1">
        <v>191</v>
      </c>
      <c r="K3" s="13">
        <f>191/1437</f>
        <v>0.13291579679888657</v>
      </c>
      <c r="L3" s="1" t="s">
        <v>82</v>
      </c>
      <c r="M3" s="1">
        <v>0</v>
      </c>
    </row>
    <row r="4" spans="1:13">
      <c r="A4" s="21" t="s">
        <v>7</v>
      </c>
      <c r="B4" s="22">
        <v>345</v>
      </c>
      <c r="C4" s="22">
        <v>135</v>
      </c>
      <c r="D4" s="22">
        <v>64</v>
      </c>
      <c r="E4" s="22">
        <v>199</v>
      </c>
      <c r="F4" s="22">
        <v>57.68</v>
      </c>
      <c r="I4" s="1" t="s">
        <v>54</v>
      </c>
      <c r="J4" s="1">
        <v>1</v>
      </c>
      <c r="L4" s="1" t="s">
        <v>83</v>
      </c>
      <c r="M4" s="1">
        <v>0</v>
      </c>
    </row>
    <row r="5" spans="1:13">
      <c r="A5" s="21"/>
      <c r="B5" s="22"/>
      <c r="C5" s="22"/>
      <c r="D5" s="22"/>
      <c r="E5" s="22"/>
      <c r="F5" s="22"/>
      <c r="I5" s="1" t="s">
        <v>55</v>
      </c>
      <c r="J5" s="1">
        <v>0</v>
      </c>
      <c r="L5" s="1" t="s">
        <v>84</v>
      </c>
      <c r="M5" s="1">
        <v>0</v>
      </c>
    </row>
    <row r="6" spans="1:13">
      <c r="A6" s="21"/>
      <c r="B6" s="22"/>
      <c r="C6" s="22"/>
      <c r="D6" s="22"/>
      <c r="E6" s="22"/>
      <c r="F6" s="22"/>
      <c r="I6" s="1" t="s">
        <v>56</v>
      </c>
      <c r="J6" s="1">
        <v>0</v>
      </c>
      <c r="L6" s="1" t="s">
        <v>85</v>
      </c>
      <c r="M6" s="1">
        <v>0</v>
      </c>
    </row>
    <row r="7" spans="1:13">
      <c r="A7" s="21" t="s">
        <v>8</v>
      </c>
      <c r="B7" s="22">
        <v>368</v>
      </c>
      <c r="C7" s="22">
        <v>147</v>
      </c>
      <c r="D7" s="22">
        <v>54</v>
      </c>
      <c r="E7" s="22">
        <v>201</v>
      </c>
      <c r="F7" s="22">
        <v>54.62</v>
      </c>
      <c r="I7" s="1" t="s">
        <v>57</v>
      </c>
      <c r="J7" s="1">
        <v>1367</v>
      </c>
      <c r="K7" s="13">
        <f>1367/1437</f>
        <v>0.95128740431454417</v>
      </c>
      <c r="L7" s="1" t="s">
        <v>86</v>
      </c>
      <c r="M7" s="1">
        <v>0</v>
      </c>
    </row>
    <row r="8" spans="1:13">
      <c r="A8" s="21"/>
      <c r="B8" s="22"/>
      <c r="C8" s="22"/>
      <c r="D8" s="22"/>
      <c r="E8" s="22"/>
      <c r="F8" s="22"/>
      <c r="I8" s="1" t="s">
        <v>58</v>
      </c>
      <c r="J8" s="1">
        <v>0</v>
      </c>
      <c r="L8" s="1" t="s">
        <v>87</v>
      </c>
      <c r="M8" s="1">
        <v>0</v>
      </c>
    </row>
    <row r="9" spans="1:13">
      <c r="A9" s="21"/>
      <c r="B9" s="22"/>
      <c r="C9" s="22"/>
      <c r="D9" s="22"/>
      <c r="E9" s="22"/>
      <c r="F9" s="22"/>
      <c r="I9" s="1" t="s">
        <v>66</v>
      </c>
      <c r="J9" s="1">
        <v>1</v>
      </c>
      <c r="L9" s="1" t="s">
        <v>88</v>
      </c>
      <c r="M9" s="1">
        <v>0</v>
      </c>
    </row>
    <row r="10" spans="1:13">
      <c r="A10" s="21" t="s">
        <v>9</v>
      </c>
      <c r="B10" s="22">
        <v>483</v>
      </c>
      <c r="C10" s="22">
        <v>164</v>
      </c>
      <c r="D10" s="22">
        <v>58</v>
      </c>
      <c r="E10" s="22">
        <v>222</v>
      </c>
      <c r="F10" s="22">
        <v>45.96</v>
      </c>
      <c r="I10" s="1" t="s">
        <v>67</v>
      </c>
      <c r="J10" s="1">
        <v>2</v>
      </c>
      <c r="L10" s="1" t="s">
        <v>89</v>
      </c>
      <c r="M10" s="1">
        <v>0</v>
      </c>
    </row>
    <row r="11" spans="1:13">
      <c r="A11" s="21"/>
      <c r="B11" s="22"/>
      <c r="C11" s="22"/>
      <c r="D11" s="22"/>
      <c r="E11" s="22"/>
      <c r="F11" s="22"/>
      <c r="I11" s="1" t="s">
        <v>68</v>
      </c>
      <c r="J11" s="1">
        <v>1</v>
      </c>
      <c r="L11" s="1" t="s">
        <v>90</v>
      </c>
      <c r="M11" s="1">
        <v>0</v>
      </c>
    </row>
    <row r="12" spans="1:13">
      <c r="A12" s="21"/>
      <c r="B12" s="22"/>
      <c r="C12" s="22"/>
      <c r="D12" s="22"/>
      <c r="E12" s="22"/>
      <c r="F12" s="22"/>
      <c r="I12" s="1" t="s">
        <v>69</v>
      </c>
      <c r="J12" s="1">
        <v>0</v>
      </c>
      <c r="L12" s="1" t="s">
        <v>91</v>
      </c>
      <c r="M12" s="1">
        <v>0</v>
      </c>
    </row>
    <row r="13" spans="1:13">
      <c r="A13" s="21" t="s">
        <v>10</v>
      </c>
      <c r="B13" s="22">
        <v>363</v>
      </c>
      <c r="C13" s="22">
        <v>204</v>
      </c>
      <c r="D13" s="22">
        <v>46</v>
      </c>
      <c r="E13" s="22">
        <v>250</v>
      </c>
      <c r="F13" s="22">
        <v>68.87</v>
      </c>
      <c r="I13" s="1" t="s">
        <v>59</v>
      </c>
      <c r="J13" s="1">
        <v>4</v>
      </c>
      <c r="K13" s="13"/>
    </row>
    <row r="14" spans="1:13">
      <c r="A14" s="21"/>
      <c r="B14" s="22"/>
      <c r="C14" s="22"/>
      <c r="D14" s="22"/>
      <c r="E14" s="22"/>
      <c r="F14" s="22"/>
      <c r="I14" s="1" t="s">
        <v>60</v>
      </c>
      <c r="J14" s="1">
        <v>10</v>
      </c>
      <c r="K14" s="13">
        <f>10/200</f>
        <v>0.05</v>
      </c>
    </row>
    <row r="15" spans="1:13">
      <c r="A15" s="21"/>
      <c r="B15" s="22"/>
      <c r="C15" s="22"/>
      <c r="D15" s="22"/>
      <c r="E15" s="22"/>
      <c r="F15" s="22"/>
      <c r="I15" s="1" t="s">
        <v>61</v>
      </c>
      <c r="J15" s="1">
        <v>19</v>
      </c>
      <c r="K15" s="13">
        <f>19/200</f>
        <v>9.5000000000000001E-2</v>
      </c>
    </row>
    <row r="16" spans="1:13">
      <c r="A16" s="21" t="s">
        <v>11</v>
      </c>
      <c r="B16" s="22">
        <v>471</v>
      </c>
      <c r="C16" s="22">
        <v>216</v>
      </c>
      <c r="D16" s="22">
        <v>60</v>
      </c>
      <c r="E16" s="22">
        <v>276</v>
      </c>
      <c r="F16" s="22">
        <v>58.6</v>
      </c>
      <c r="I16" s="1" t="s">
        <v>62</v>
      </c>
      <c r="J16" s="1">
        <v>13</v>
      </c>
      <c r="K16" s="13">
        <f>13/200</f>
        <v>6.5000000000000002E-2</v>
      </c>
    </row>
    <row r="17" spans="1:13">
      <c r="A17" s="21"/>
      <c r="B17" s="22"/>
      <c r="C17" s="22"/>
      <c r="D17" s="22"/>
      <c r="E17" s="22"/>
      <c r="F17" s="22"/>
      <c r="I17" s="1" t="s">
        <v>92</v>
      </c>
      <c r="J17" s="1">
        <v>2</v>
      </c>
      <c r="K17" s="13"/>
      <c r="L17" s="1" t="s">
        <v>93</v>
      </c>
      <c r="M17" s="1">
        <f>21+26+39+37+23+30+24</f>
        <v>200</v>
      </c>
    </row>
    <row r="18" spans="1:13">
      <c r="A18" s="21"/>
      <c r="B18" s="22"/>
      <c r="C18" s="22"/>
      <c r="D18" s="22"/>
      <c r="E18" s="22"/>
      <c r="F18" s="22"/>
      <c r="I18" s="1" t="s">
        <v>64</v>
      </c>
      <c r="J18" s="1">
        <v>0</v>
      </c>
      <c r="K18" s="13"/>
      <c r="L18" s="1" t="s">
        <v>94</v>
      </c>
      <c r="M18" s="1">
        <f>1637-200</f>
        <v>1437</v>
      </c>
    </row>
    <row r="19" spans="1:13">
      <c r="A19" s="21" t="s">
        <v>12</v>
      </c>
      <c r="B19" s="22">
        <v>504</v>
      </c>
      <c r="C19" s="22">
        <v>152</v>
      </c>
      <c r="D19" s="22">
        <v>69</v>
      </c>
      <c r="E19" s="22">
        <v>221</v>
      </c>
      <c r="F19" s="22">
        <v>43.85</v>
      </c>
      <c r="I19" s="1" t="s">
        <v>65</v>
      </c>
      <c r="J19" s="1">
        <v>0</v>
      </c>
    </row>
    <row r="20" spans="1:13">
      <c r="A20" s="21"/>
      <c r="B20" s="22"/>
      <c r="C20" s="22"/>
      <c r="D20" s="22"/>
      <c r="E20" s="22"/>
      <c r="F20" s="22"/>
      <c r="I20" s="1" t="s">
        <v>70</v>
      </c>
      <c r="J20" s="1">
        <v>0</v>
      </c>
    </row>
    <row r="21" spans="1:13">
      <c r="A21" s="21"/>
      <c r="B21" s="22"/>
      <c r="C21" s="22"/>
      <c r="D21" s="22"/>
      <c r="E21" s="22"/>
      <c r="F21" s="22"/>
      <c r="I21" s="1" t="s">
        <v>71</v>
      </c>
      <c r="J21" s="1">
        <v>0</v>
      </c>
    </row>
    <row r="22" spans="1:13" s="10" customFormat="1">
      <c r="A22" s="12"/>
      <c r="B22" s="11"/>
      <c r="C22" s="11"/>
      <c r="D22" s="11"/>
      <c r="E22" s="11"/>
      <c r="F22" s="11"/>
      <c r="I22" s="10" t="s">
        <v>81</v>
      </c>
      <c r="J22" s="10">
        <v>0</v>
      </c>
    </row>
    <row r="23" spans="1:13" s="10" customFormat="1">
      <c r="A23" s="12"/>
      <c r="B23" s="11"/>
      <c r="C23" s="11"/>
      <c r="D23" s="11"/>
      <c r="E23" s="11"/>
      <c r="F23" s="11"/>
      <c r="I23" s="10" t="s">
        <v>80</v>
      </c>
      <c r="J23" s="10">
        <v>0</v>
      </c>
    </row>
    <row r="24" spans="1:13" ht="24">
      <c r="A24" s="4" t="s">
        <v>13</v>
      </c>
      <c r="B24" s="7"/>
      <c r="C24" s="7"/>
      <c r="D24" s="7">
        <v>192</v>
      </c>
      <c r="E24" s="7">
        <v>119</v>
      </c>
      <c r="F24" s="7"/>
      <c r="I24" s="1" t="s">
        <v>72</v>
      </c>
      <c r="J24" s="1">
        <v>0</v>
      </c>
    </row>
    <row r="25" spans="1:13">
      <c r="A25" s="21" t="s">
        <v>14</v>
      </c>
      <c r="B25" s="22">
        <v>270</v>
      </c>
      <c r="C25" s="22">
        <v>119</v>
      </c>
      <c r="D25" s="22">
        <v>30</v>
      </c>
      <c r="E25" s="22">
        <v>149</v>
      </c>
      <c r="F25" s="22">
        <v>55.19</v>
      </c>
      <c r="I25" s="1" t="s">
        <v>73</v>
      </c>
      <c r="J25" s="1">
        <v>0</v>
      </c>
    </row>
    <row r="26" spans="1:13">
      <c r="A26" s="21"/>
      <c r="B26" s="22"/>
      <c r="C26" s="22"/>
      <c r="D26" s="22"/>
      <c r="E26" s="22"/>
      <c r="F26" s="22"/>
      <c r="I26" s="1" t="s">
        <v>74</v>
      </c>
      <c r="J26" s="1">
        <v>1</v>
      </c>
    </row>
    <row r="27" spans="1:13">
      <c r="A27" s="21"/>
      <c r="B27" s="22"/>
      <c r="C27" s="22"/>
      <c r="D27" s="22"/>
      <c r="E27" s="22"/>
      <c r="F27" s="22"/>
      <c r="I27" s="1" t="s">
        <v>75</v>
      </c>
      <c r="J27" s="1">
        <v>0</v>
      </c>
    </row>
    <row r="28" spans="1:13">
      <c r="A28" s="3" t="s">
        <v>15</v>
      </c>
      <c r="B28" s="7">
        <f>SUM(B4:B27)</f>
        <v>2804</v>
      </c>
      <c r="C28" s="7">
        <f>SUM(C4:C27)</f>
        <v>1137</v>
      </c>
      <c r="D28" s="7">
        <f>SUM(D4:D27)</f>
        <v>573</v>
      </c>
      <c r="E28" s="7">
        <f>SUM(E4:E27)</f>
        <v>1637</v>
      </c>
      <c r="F28" s="14">
        <f>E28/B28</f>
        <v>0.58380884450784598</v>
      </c>
      <c r="I28" s="1" t="s">
        <v>76</v>
      </c>
      <c r="J28" s="1">
        <v>0</v>
      </c>
    </row>
    <row r="29" spans="1:13" s="10" customFormat="1">
      <c r="A29" s="12"/>
      <c r="B29" s="11"/>
      <c r="C29" s="11"/>
      <c r="D29" s="11"/>
      <c r="E29" s="11"/>
      <c r="F29" s="14"/>
      <c r="I29" s="10" t="s">
        <v>78</v>
      </c>
      <c r="J29" s="10">
        <v>0</v>
      </c>
    </row>
    <row r="30" spans="1:13" s="10" customFormat="1">
      <c r="A30" s="12"/>
      <c r="B30" s="11"/>
      <c r="C30" s="11"/>
      <c r="D30" s="11"/>
      <c r="E30" s="11"/>
      <c r="F30" s="14"/>
      <c r="I30" s="10" t="s">
        <v>79</v>
      </c>
      <c r="J30" s="10">
        <v>0</v>
      </c>
    </row>
    <row r="31" spans="1:13">
      <c r="E31" s="23"/>
      <c r="F31" s="23"/>
      <c r="I31" s="1" t="s">
        <v>77</v>
      </c>
      <c r="J31" s="1">
        <v>4</v>
      </c>
    </row>
    <row r="32" spans="1:13">
      <c r="A32" s="1" t="s">
        <v>6</v>
      </c>
      <c r="B32" s="8">
        <v>1523251</v>
      </c>
      <c r="C32" s="8">
        <v>285370</v>
      </c>
      <c r="D32" s="8">
        <v>490560</v>
      </c>
      <c r="E32" s="9">
        <v>775930</v>
      </c>
      <c r="F32" s="9">
        <v>50.94</v>
      </c>
      <c r="I32" s="1" t="s">
        <v>63</v>
      </c>
      <c r="J32" s="1">
        <f>SUM(J3:J31)</f>
        <v>1616</v>
      </c>
    </row>
    <row r="33" spans="1:6">
      <c r="B33" s="8">
        <f>B32-E32</f>
        <v>747321</v>
      </c>
      <c r="E33" s="23"/>
      <c r="F33" s="23"/>
    </row>
    <row r="34" spans="1:6" s="10" customFormat="1">
      <c r="B34" s="8"/>
    </row>
    <row r="35" spans="1:6" s="10" customFormat="1">
      <c r="B35" s="8"/>
    </row>
    <row r="36" spans="1:6" s="10" customFormat="1">
      <c r="A36" s="8"/>
      <c r="B36" s="8"/>
    </row>
    <row r="37" spans="1:6" s="10" customFormat="1">
      <c r="B37" s="8"/>
    </row>
    <row r="38" spans="1:6" s="10" customFormat="1">
      <c r="B38" s="8"/>
    </row>
    <row r="39" spans="1:6" s="10" customFormat="1">
      <c r="B39" s="8"/>
    </row>
    <row r="40" spans="1:6" s="10" customFormat="1">
      <c r="B40" s="8"/>
    </row>
    <row r="41" spans="1:6">
      <c r="E41" s="23"/>
      <c r="F41" s="23"/>
    </row>
    <row r="42" spans="1:6" ht="13">
      <c r="A42" s="15" t="s">
        <v>17</v>
      </c>
      <c r="B42" s="15"/>
      <c r="C42" s="15"/>
      <c r="D42" s="15"/>
      <c r="E42" s="15"/>
      <c r="F42" s="15"/>
    </row>
    <row r="43" spans="1:6">
      <c r="A43" s="16" t="s">
        <v>0</v>
      </c>
      <c r="B43" s="16" t="s">
        <v>1</v>
      </c>
      <c r="C43" s="16" t="s">
        <v>2</v>
      </c>
      <c r="D43" s="16" t="s">
        <v>3</v>
      </c>
      <c r="E43" s="16" t="s">
        <v>4</v>
      </c>
      <c r="F43" s="16" t="s">
        <v>5</v>
      </c>
    </row>
    <row r="44" spans="1:6">
      <c r="A44" s="16"/>
      <c r="B44" s="16"/>
      <c r="C44" s="16"/>
      <c r="D44" s="16"/>
      <c r="E44" s="16"/>
      <c r="F44" s="16"/>
    </row>
    <row r="45" spans="1:6">
      <c r="A45" s="20" t="s">
        <v>18</v>
      </c>
      <c r="B45" s="19">
        <v>788</v>
      </c>
      <c r="C45" s="19">
        <v>57</v>
      </c>
      <c r="D45" s="19">
        <v>27</v>
      </c>
      <c r="E45" s="19">
        <v>84</v>
      </c>
      <c r="F45" s="17">
        <v>0.1066</v>
      </c>
    </row>
    <row r="46" spans="1:6">
      <c r="A46" s="20"/>
      <c r="B46" s="19"/>
      <c r="C46" s="19"/>
      <c r="D46" s="19"/>
      <c r="E46" s="19"/>
      <c r="F46" s="18"/>
    </row>
    <row r="47" spans="1:6">
      <c r="A47" s="20"/>
      <c r="B47" s="19"/>
      <c r="C47" s="19"/>
      <c r="D47" s="19"/>
      <c r="E47" s="19"/>
      <c r="F47" s="18"/>
    </row>
    <row r="48" spans="1:6">
      <c r="A48" s="20" t="s">
        <v>19</v>
      </c>
      <c r="B48" s="19">
        <v>680</v>
      </c>
      <c r="C48" s="19">
        <v>64</v>
      </c>
      <c r="D48" s="19">
        <v>17</v>
      </c>
      <c r="E48" s="19">
        <v>81</v>
      </c>
      <c r="F48" s="17">
        <v>0.1191</v>
      </c>
    </row>
    <row r="49" spans="1:6">
      <c r="A49" s="20"/>
      <c r="B49" s="19"/>
      <c r="C49" s="19"/>
      <c r="D49" s="19"/>
      <c r="E49" s="19"/>
      <c r="F49" s="18"/>
    </row>
    <row r="50" spans="1:6">
      <c r="A50" s="20"/>
      <c r="B50" s="19"/>
      <c r="C50" s="19"/>
      <c r="D50" s="19"/>
      <c r="E50" s="19"/>
      <c r="F50" s="18"/>
    </row>
    <row r="51" spans="1:6">
      <c r="A51" s="20" t="s">
        <v>20</v>
      </c>
      <c r="B51" s="19">
        <v>350</v>
      </c>
      <c r="C51" s="19">
        <v>24</v>
      </c>
      <c r="D51" s="19">
        <v>7</v>
      </c>
      <c r="E51" s="19">
        <v>31</v>
      </c>
      <c r="F51" s="17">
        <v>8.8599999999999998E-2</v>
      </c>
    </row>
    <row r="52" spans="1:6">
      <c r="A52" s="20"/>
      <c r="B52" s="19"/>
      <c r="C52" s="19"/>
      <c r="D52" s="19"/>
      <c r="E52" s="19"/>
      <c r="F52" s="18"/>
    </row>
    <row r="53" spans="1:6">
      <c r="A53" s="20"/>
      <c r="B53" s="19"/>
      <c r="C53" s="19"/>
      <c r="D53" s="19"/>
      <c r="E53" s="19"/>
      <c r="F53" s="18"/>
    </row>
    <row r="54" spans="1:6">
      <c r="A54" s="21" t="s">
        <v>21</v>
      </c>
      <c r="B54" s="19">
        <v>598</v>
      </c>
      <c r="C54" s="19">
        <v>29</v>
      </c>
      <c r="D54" s="19">
        <v>9</v>
      </c>
      <c r="E54" s="19">
        <v>38</v>
      </c>
      <c r="F54" s="17">
        <v>6.3500000000000001E-2</v>
      </c>
    </row>
    <row r="55" spans="1:6">
      <c r="A55" s="21"/>
      <c r="B55" s="19"/>
      <c r="C55" s="19"/>
      <c r="D55" s="19"/>
      <c r="E55" s="19"/>
      <c r="F55" s="18"/>
    </row>
    <row r="56" spans="1:6">
      <c r="A56" s="21"/>
      <c r="B56" s="19"/>
      <c r="C56" s="19"/>
      <c r="D56" s="19"/>
      <c r="E56" s="19"/>
      <c r="F56" s="18"/>
    </row>
    <row r="57" spans="1:6">
      <c r="A57" s="21" t="s">
        <v>22</v>
      </c>
      <c r="B57" s="19"/>
      <c r="C57" s="19"/>
      <c r="D57" s="19">
        <v>70</v>
      </c>
      <c r="E57" s="19">
        <v>70</v>
      </c>
      <c r="F57" s="18"/>
    </row>
    <row r="58" spans="1:6">
      <c r="A58" s="21"/>
      <c r="B58" s="19"/>
      <c r="C58" s="19"/>
      <c r="D58" s="19"/>
      <c r="E58" s="19"/>
      <c r="F58" s="18"/>
    </row>
    <row r="59" spans="1:6">
      <c r="A59" s="21"/>
      <c r="B59" s="19"/>
      <c r="C59" s="19"/>
      <c r="D59" s="19"/>
      <c r="E59" s="19"/>
      <c r="F59" s="18"/>
    </row>
    <row r="60" spans="1:6">
      <c r="A60" s="21" t="s">
        <v>23</v>
      </c>
      <c r="B60" s="19">
        <v>313</v>
      </c>
      <c r="C60" s="19">
        <v>32</v>
      </c>
      <c r="D60" s="19">
        <v>8</v>
      </c>
      <c r="E60" s="19">
        <v>40</v>
      </c>
      <c r="F60" s="17">
        <v>0.1278</v>
      </c>
    </row>
    <row r="61" spans="1:6">
      <c r="A61" s="21"/>
      <c r="B61" s="19"/>
      <c r="C61" s="19"/>
      <c r="D61" s="19"/>
      <c r="E61" s="19"/>
      <c r="F61" s="18"/>
    </row>
    <row r="62" spans="1:6">
      <c r="A62" s="21"/>
      <c r="B62" s="19"/>
      <c r="C62" s="19"/>
      <c r="D62" s="19"/>
      <c r="E62" s="19"/>
      <c r="F62" s="18"/>
    </row>
    <row r="63" spans="1:6">
      <c r="A63" s="5" t="s">
        <v>24</v>
      </c>
      <c r="B63" s="8">
        <f>SUM(B45:B62)</f>
        <v>2729</v>
      </c>
      <c r="C63" s="8">
        <f>SUM(C45:C62)</f>
        <v>206</v>
      </c>
      <c r="D63" s="8">
        <f>SUM(D45:D62)</f>
        <v>138</v>
      </c>
      <c r="E63" s="8">
        <f>SUM(E45:E62)</f>
        <v>344</v>
      </c>
      <c r="F63" s="13">
        <f>E63/B63</f>
        <v>0.12605349945034811</v>
      </c>
    </row>
    <row r="64" spans="1:6">
      <c r="A64" s="6"/>
    </row>
    <row r="65" spans="1:6">
      <c r="A65" s="6" t="s">
        <v>25</v>
      </c>
      <c r="B65" s="8">
        <v>1465269</v>
      </c>
      <c r="C65" s="8">
        <v>187942</v>
      </c>
      <c r="D65" s="8">
        <v>360520</v>
      </c>
      <c r="E65" s="8">
        <v>548462</v>
      </c>
      <c r="F65" s="13">
        <v>0.37430000000000002</v>
      </c>
    </row>
    <row r="67" spans="1:6" ht="13">
      <c r="A67" s="15" t="s">
        <v>26</v>
      </c>
      <c r="B67" s="15"/>
      <c r="C67" s="15"/>
      <c r="D67" s="15"/>
      <c r="E67" s="15"/>
      <c r="F67" s="15"/>
    </row>
    <row r="68" spans="1:6">
      <c r="A68" s="16" t="s">
        <v>0</v>
      </c>
      <c r="B68" s="16" t="s">
        <v>1</v>
      </c>
      <c r="C68" s="16" t="s">
        <v>2</v>
      </c>
      <c r="D68" s="16" t="s">
        <v>3</v>
      </c>
      <c r="E68" s="16" t="s">
        <v>4</v>
      </c>
      <c r="F68" s="16" t="s">
        <v>5</v>
      </c>
    </row>
    <row r="69" spans="1:6">
      <c r="A69" s="16"/>
      <c r="B69" s="16"/>
      <c r="C69" s="16"/>
      <c r="D69" s="16"/>
      <c r="E69" s="16"/>
      <c r="F69" s="16"/>
    </row>
    <row r="70" spans="1:6">
      <c r="A70" s="1" t="s">
        <v>27</v>
      </c>
      <c r="B70" s="1">
        <v>427</v>
      </c>
      <c r="C70" s="1">
        <v>253</v>
      </c>
      <c r="D70" s="1">
        <v>66</v>
      </c>
      <c r="E70" s="1">
        <v>319</v>
      </c>
      <c r="F70" s="13">
        <v>0.74709999999999999</v>
      </c>
    </row>
    <row r="71" spans="1:6">
      <c r="A71" s="1" t="s">
        <v>28</v>
      </c>
      <c r="B71" s="1">
        <v>518</v>
      </c>
      <c r="C71" s="1">
        <v>349</v>
      </c>
      <c r="D71" s="1">
        <v>41</v>
      </c>
      <c r="E71" s="1">
        <v>390</v>
      </c>
      <c r="F71" s="13">
        <v>0.75290000000000001</v>
      </c>
    </row>
    <row r="72" spans="1:6">
      <c r="A72" s="1" t="s">
        <v>29</v>
      </c>
      <c r="B72" s="1">
        <v>734</v>
      </c>
      <c r="C72" s="1">
        <v>467</v>
      </c>
      <c r="D72" s="1">
        <v>66</v>
      </c>
      <c r="E72" s="1">
        <v>533</v>
      </c>
      <c r="F72" s="13">
        <v>0.72619999999999996</v>
      </c>
    </row>
    <row r="73" spans="1:6">
      <c r="A73" s="1" t="s">
        <v>30</v>
      </c>
      <c r="B73" s="1">
        <v>653</v>
      </c>
      <c r="C73" s="1">
        <v>429</v>
      </c>
      <c r="D73" s="1">
        <v>76</v>
      </c>
      <c r="E73" s="1">
        <v>505</v>
      </c>
      <c r="F73" s="13">
        <v>0.77339999999999998</v>
      </c>
    </row>
    <row r="74" spans="1:6">
      <c r="A74" s="1" t="s">
        <v>31</v>
      </c>
      <c r="B74" s="1">
        <v>600</v>
      </c>
      <c r="C74" s="1">
        <v>406</v>
      </c>
      <c r="D74" s="1">
        <v>69</v>
      </c>
      <c r="E74" s="1">
        <v>475</v>
      </c>
      <c r="F74" s="13">
        <v>0.79169999999999996</v>
      </c>
    </row>
    <row r="75" spans="1:6">
      <c r="A75" s="1" t="s">
        <v>32</v>
      </c>
      <c r="B75" s="1">
        <v>877</v>
      </c>
      <c r="C75" s="1">
        <v>398</v>
      </c>
      <c r="D75" s="1">
        <v>102</v>
      </c>
      <c r="E75" s="1">
        <v>500</v>
      </c>
      <c r="F75" s="13">
        <v>0.57010000000000005</v>
      </c>
    </row>
    <row r="76" spans="1:6">
      <c r="A76" s="1" t="s">
        <v>33</v>
      </c>
      <c r="D76" s="1">
        <v>744</v>
      </c>
      <c r="E76" s="1">
        <v>744</v>
      </c>
    </row>
    <row r="77" spans="1:6">
      <c r="A77" s="1" t="s">
        <v>34</v>
      </c>
      <c r="B77" s="1">
        <v>427</v>
      </c>
      <c r="C77" s="1">
        <v>288</v>
      </c>
      <c r="D77" s="1">
        <v>59</v>
      </c>
      <c r="E77" s="1">
        <v>347</v>
      </c>
      <c r="F77" s="13">
        <v>0.81259999999999999</v>
      </c>
    </row>
    <row r="78" spans="1:6">
      <c r="A78" s="1" t="s">
        <v>35</v>
      </c>
      <c r="B78" s="1">
        <f>SUM(B70:B77)</f>
        <v>4236</v>
      </c>
      <c r="C78" s="1">
        <f>SUM(C70:C77)</f>
        <v>2590</v>
      </c>
      <c r="D78" s="1">
        <f>SUM(D70:D77)</f>
        <v>1223</v>
      </c>
      <c r="E78" s="1">
        <f>SUM(E70:E77)</f>
        <v>3813</v>
      </c>
      <c r="F78" s="13">
        <f>E78/B78</f>
        <v>0.90014164305949007</v>
      </c>
    </row>
    <row r="80" spans="1:6">
      <c r="A80" s="1" t="s">
        <v>36</v>
      </c>
      <c r="B80" s="1">
        <v>1563093</v>
      </c>
      <c r="C80" s="1">
        <v>528258</v>
      </c>
      <c r="D80" s="1">
        <v>675007</v>
      </c>
      <c r="E80" s="1">
        <v>12303265</v>
      </c>
      <c r="F80" s="13">
        <v>0.76980000000000004</v>
      </c>
    </row>
    <row r="82" spans="1:6" ht="13">
      <c r="A82" s="15" t="s">
        <v>37</v>
      </c>
      <c r="B82" s="15"/>
      <c r="C82" s="15"/>
      <c r="D82" s="15"/>
      <c r="E82" s="15"/>
      <c r="F82" s="15"/>
    </row>
    <row r="83" spans="1:6">
      <c r="A83" s="16" t="s">
        <v>0</v>
      </c>
      <c r="B83" s="16" t="s">
        <v>1</v>
      </c>
      <c r="C83" s="16" t="s">
        <v>40</v>
      </c>
      <c r="D83" s="16" t="s">
        <v>39</v>
      </c>
      <c r="E83" s="16" t="s">
        <v>4</v>
      </c>
      <c r="F83" s="16" t="s">
        <v>5</v>
      </c>
    </row>
    <row r="84" spans="1:6">
      <c r="A84" s="16"/>
      <c r="B84" s="16"/>
      <c r="C84" s="16"/>
      <c r="D84" s="16"/>
      <c r="E84" s="16"/>
      <c r="F84" s="16"/>
    </row>
    <row r="85" spans="1:6">
      <c r="A85" s="1" t="s">
        <v>38</v>
      </c>
      <c r="B85" s="1">
        <v>785</v>
      </c>
      <c r="C85" s="1">
        <v>620</v>
      </c>
      <c r="D85" s="1">
        <v>20</v>
      </c>
      <c r="E85" s="1">
        <v>640</v>
      </c>
      <c r="F85" s="13">
        <v>0.81530000000000002</v>
      </c>
    </row>
    <row r="86" spans="1:6">
      <c r="A86" s="1" t="s">
        <v>41</v>
      </c>
      <c r="B86" s="1">
        <v>337</v>
      </c>
      <c r="C86" s="1">
        <v>442</v>
      </c>
      <c r="D86" s="1">
        <v>6</v>
      </c>
      <c r="E86" s="1">
        <v>448</v>
      </c>
      <c r="F86" s="13">
        <v>1.3293999999999999</v>
      </c>
    </row>
    <row r="87" spans="1:6">
      <c r="A87" s="1" t="s">
        <v>42</v>
      </c>
      <c r="B87" s="1">
        <v>255</v>
      </c>
      <c r="C87" s="1">
        <v>437</v>
      </c>
      <c r="D87" s="1">
        <v>8</v>
      </c>
      <c r="E87" s="1">
        <v>445</v>
      </c>
      <c r="F87" s="13">
        <v>1.7451000000000001</v>
      </c>
    </row>
    <row r="88" spans="1:6">
      <c r="A88" s="1" t="s">
        <v>43</v>
      </c>
      <c r="B88" s="1">
        <f>SUM(B85:B87)</f>
        <v>1377</v>
      </c>
      <c r="C88" s="1">
        <f>SUM(C85:C87)</f>
        <v>1499</v>
      </c>
      <c r="D88" s="1">
        <f>SUM(D85:D87)</f>
        <v>34</v>
      </c>
      <c r="E88" s="1">
        <f>SUM(E85:E87)</f>
        <v>1533</v>
      </c>
      <c r="F88" s="13">
        <f>E88/B88</f>
        <v>1.1132897603485838</v>
      </c>
    </row>
    <row r="90" spans="1:6">
      <c r="A90" s="1" t="s">
        <v>44</v>
      </c>
      <c r="B90" s="1">
        <v>1313725</v>
      </c>
      <c r="C90" s="1">
        <v>436672</v>
      </c>
      <c r="D90" s="1">
        <v>360371</v>
      </c>
      <c r="E90" s="1">
        <v>797043</v>
      </c>
      <c r="F90" s="13">
        <v>0.60670000000000002</v>
      </c>
    </row>
    <row r="92" spans="1:6" ht="13">
      <c r="A92" s="15" t="s">
        <v>45</v>
      </c>
      <c r="B92" s="15"/>
      <c r="C92" s="15"/>
      <c r="D92" s="15"/>
      <c r="E92" s="15"/>
      <c r="F92" s="15"/>
    </row>
    <row r="93" spans="1:6">
      <c r="A93" s="16" t="s">
        <v>0</v>
      </c>
      <c r="B93" s="16" t="s">
        <v>1</v>
      </c>
      <c r="C93" s="16" t="s">
        <v>40</v>
      </c>
      <c r="D93" s="16" t="s">
        <v>3</v>
      </c>
      <c r="E93" s="16" t="s">
        <v>4</v>
      </c>
      <c r="F93" s="16" t="s">
        <v>5</v>
      </c>
    </row>
    <row r="94" spans="1:6">
      <c r="A94" s="16"/>
      <c r="B94" s="16"/>
      <c r="C94" s="16"/>
      <c r="D94" s="16"/>
      <c r="E94" s="16"/>
      <c r="F94" s="16"/>
    </row>
    <row r="95" spans="1:6">
      <c r="A95" s="1" t="s">
        <v>46</v>
      </c>
      <c r="B95" s="1">
        <v>1781</v>
      </c>
      <c r="C95" s="1">
        <v>1682</v>
      </c>
      <c r="D95" s="1">
        <v>58</v>
      </c>
      <c r="E95" s="1">
        <v>1740</v>
      </c>
      <c r="F95" s="13">
        <v>0.97699999999999998</v>
      </c>
    </row>
    <row r="96" spans="1:6">
      <c r="A96" s="1" t="s">
        <v>47</v>
      </c>
      <c r="B96" s="1">
        <v>608</v>
      </c>
      <c r="C96" s="1">
        <v>547</v>
      </c>
      <c r="D96" s="1">
        <v>18</v>
      </c>
      <c r="E96" s="1">
        <v>565</v>
      </c>
      <c r="F96" s="13">
        <v>0.92930000000000001</v>
      </c>
    </row>
    <row r="97" spans="1:6">
      <c r="A97" s="1" t="s">
        <v>48</v>
      </c>
      <c r="B97" s="1">
        <v>705</v>
      </c>
      <c r="C97" s="1">
        <v>417</v>
      </c>
      <c r="D97" s="1">
        <v>21</v>
      </c>
      <c r="E97" s="1">
        <v>438</v>
      </c>
      <c r="F97" s="13">
        <v>0.62129999999999996</v>
      </c>
    </row>
    <row r="98" spans="1:6">
      <c r="A98" s="1" t="s">
        <v>49</v>
      </c>
      <c r="D98" s="1">
        <v>488</v>
      </c>
      <c r="E98" s="1">
        <v>488</v>
      </c>
    </row>
    <row r="99" spans="1:6">
      <c r="A99" s="1" t="s">
        <v>50</v>
      </c>
      <c r="B99" s="1">
        <v>693</v>
      </c>
      <c r="C99" s="1">
        <v>566</v>
      </c>
      <c r="D99" s="1">
        <v>37</v>
      </c>
      <c r="E99" s="1">
        <v>603</v>
      </c>
      <c r="F99" s="13">
        <v>0.87009999999999998</v>
      </c>
    </row>
    <row r="100" spans="1:6">
      <c r="A100" s="1" t="s">
        <v>51</v>
      </c>
      <c r="B100" s="1">
        <f>SUM(B95:B99)</f>
        <v>3787</v>
      </c>
      <c r="C100" s="1">
        <f>SUM(C95:C99)</f>
        <v>3212</v>
      </c>
      <c r="D100" s="1">
        <f>SUM(D95:D99)</f>
        <v>622</v>
      </c>
      <c r="E100" s="1">
        <f>SUM(E95:E99)</f>
        <v>3834</v>
      </c>
      <c r="F100" s="13">
        <f>E100/B100</f>
        <v>1.0124108793240032</v>
      </c>
    </row>
    <row r="102" spans="1:6">
      <c r="A102" s="1" t="s">
        <v>52</v>
      </c>
      <c r="B102" s="1">
        <v>1488157</v>
      </c>
      <c r="C102" s="1">
        <v>672778</v>
      </c>
      <c r="D102" s="1">
        <v>573169</v>
      </c>
      <c r="E102" s="1">
        <v>1245947</v>
      </c>
      <c r="F102" s="13">
        <v>0.83720000000000006</v>
      </c>
    </row>
  </sheetData>
  <mergeCells count="116">
    <mergeCell ref="F2:F3"/>
    <mergeCell ref="A1:F1"/>
    <mergeCell ref="A2:A3"/>
    <mergeCell ref="E31:F31"/>
    <mergeCell ref="D13:D15"/>
    <mergeCell ref="D16:D18"/>
    <mergeCell ref="D19:D21"/>
    <mergeCell ref="D25:D27"/>
    <mergeCell ref="E2:E3"/>
    <mergeCell ref="E4:E6"/>
    <mergeCell ref="E7:E9"/>
    <mergeCell ref="E10:E12"/>
    <mergeCell ref="E13:E15"/>
    <mergeCell ref="E16:E18"/>
    <mergeCell ref="B2:B3"/>
    <mergeCell ref="C7:C9"/>
    <mergeCell ref="C10:C12"/>
    <mergeCell ref="C13:C15"/>
    <mergeCell ref="C16:C18"/>
    <mergeCell ref="C19:C21"/>
    <mergeCell ref="C25:C27"/>
    <mergeCell ref="C2:C3"/>
    <mergeCell ref="C4:C6"/>
    <mergeCell ref="D2:D3"/>
    <mergeCell ref="A13:A15"/>
    <mergeCell ref="B13:B15"/>
    <mergeCell ref="F13:F15"/>
    <mergeCell ref="D10:D12"/>
    <mergeCell ref="A25:A27"/>
    <mergeCell ref="E19:E21"/>
    <mergeCell ref="B4:B6"/>
    <mergeCell ref="F25:F27"/>
    <mergeCell ref="B25:B27"/>
    <mergeCell ref="E25:E27"/>
    <mergeCell ref="D4:D6"/>
    <mergeCell ref="A4:A6"/>
    <mergeCell ref="F4:F6"/>
    <mergeCell ref="F7:F9"/>
    <mergeCell ref="B7:B9"/>
    <mergeCell ref="A7:A9"/>
    <mergeCell ref="D7:D9"/>
    <mergeCell ref="A10:A12"/>
    <mergeCell ref="B10:B12"/>
    <mergeCell ref="F10:F12"/>
    <mergeCell ref="A48:A50"/>
    <mergeCell ref="A51:A53"/>
    <mergeCell ref="A54:A56"/>
    <mergeCell ref="A57:A59"/>
    <mergeCell ref="A60:A62"/>
    <mergeCell ref="A16:A18"/>
    <mergeCell ref="B16:B18"/>
    <mergeCell ref="F16:F18"/>
    <mergeCell ref="A19:A21"/>
    <mergeCell ref="B19:B21"/>
    <mergeCell ref="F19:F21"/>
    <mergeCell ref="A42:F42"/>
    <mergeCell ref="A43:A44"/>
    <mergeCell ref="B43:B44"/>
    <mergeCell ref="C43:C44"/>
    <mergeCell ref="D43:D44"/>
    <mergeCell ref="E43:E44"/>
    <mergeCell ref="F43:F44"/>
    <mergeCell ref="A45:A47"/>
    <mergeCell ref="E33:F33"/>
    <mergeCell ref="E41:F41"/>
    <mergeCell ref="F45:F47"/>
    <mergeCell ref="B45:B47"/>
    <mergeCell ref="C45:C47"/>
    <mergeCell ref="D45:D47"/>
    <mergeCell ref="E45:E47"/>
    <mergeCell ref="B48:B50"/>
    <mergeCell ref="C48:C50"/>
    <mergeCell ref="D48:D50"/>
    <mergeCell ref="E48:E50"/>
    <mergeCell ref="B54:B56"/>
    <mergeCell ref="C54:C56"/>
    <mergeCell ref="D54:D56"/>
    <mergeCell ref="E54:E56"/>
    <mergeCell ref="F54:F56"/>
    <mergeCell ref="F57:F59"/>
    <mergeCell ref="E57:E59"/>
    <mergeCell ref="D57:D59"/>
    <mergeCell ref="C57:C59"/>
    <mergeCell ref="F48:F50"/>
    <mergeCell ref="B51:B53"/>
    <mergeCell ref="D51:D53"/>
    <mergeCell ref="C51:C53"/>
    <mergeCell ref="F51:F53"/>
    <mergeCell ref="E51:E53"/>
    <mergeCell ref="B57:B59"/>
    <mergeCell ref="A67:F67"/>
    <mergeCell ref="A68:A69"/>
    <mergeCell ref="B68:B69"/>
    <mergeCell ref="C68:C69"/>
    <mergeCell ref="D68:D69"/>
    <mergeCell ref="E68:E69"/>
    <mergeCell ref="F68:F69"/>
    <mergeCell ref="F60:F62"/>
    <mergeCell ref="E60:E62"/>
    <mergeCell ref="D60:D62"/>
    <mergeCell ref="C60:C62"/>
    <mergeCell ref="B60:B62"/>
    <mergeCell ref="A92:F92"/>
    <mergeCell ref="A93:A94"/>
    <mergeCell ref="B93:B94"/>
    <mergeCell ref="C93:C94"/>
    <mergeCell ref="D93:D94"/>
    <mergeCell ref="E93:E94"/>
    <mergeCell ref="F93:F94"/>
    <mergeCell ref="A82:F82"/>
    <mergeCell ref="A83:A84"/>
    <mergeCell ref="B83:B84"/>
    <mergeCell ref="C83:C84"/>
    <mergeCell ref="D83:D84"/>
    <mergeCell ref="E83:E84"/>
    <mergeCell ref="F83:F84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Halle</cp:lastModifiedBy>
  <dcterms:created xsi:type="dcterms:W3CDTF">2016-10-18T17:17:34Z</dcterms:created>
  <dcterms:modified xsi:type="dcterms:W3CDTF">2016-11-02T18:56:58Z</dcterms:modified>
</cp:coreProperties>
</file>