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NEU\Coursework\2021 Q1 Winter\ALY 6050 IEA\Discussions &amp; Assignments\"/>
    </mc:Choice>
  </mc:AlternateContent>
  <xr:revisionPtr revIDLastSave="0" documentId="13_ncr:1_{707009DE-EFDF-4959-8690-17F2F03062B2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Problem 1" sheetId="1" r:id="rId1"/>
    <sheet name="Sensitivity Report 1" sheetId="3" r:id="rId2"/>
    <sheet name="Sensitivity Report 2" sheetId="4" r:id="rId3"/>
    <sheet name="Problem 2" sheetId="2" r:id="rId4"/>
    <sheet name="Sensitivity Report 3" sheetId="5" r:id="rId5"/>
  </sheets>
  <definedNames>
    <definedName name="solver_adj" localSheetId="0" hidden="1">'Problem 1'!$D$13:$F$13</definedName>
    <definedName name="solver_adj" localSheetId="3" hidden="1">'Problem 2'!$B$4:$M$7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'Problem 1'!$D$13:$F$13</definedName>
    <definedName name="solver_lhs1" localSheetId="3" hidden="1">'Problem 2'!$B$8:$M$8</definedName>
    <definedName name="solver_lhs2" localSheetId="0" hidden="1">'Problem 1'!$D$13:$F$13</definedName>
    <definedName name="solver_lhs2" localSheetId="3" hidden="1">'Problem 2'!$N$4:$N$7</definedName>
    <definedName name="solver_lhs3" localSheetId="0" hidden="1">'Problem 1'!$D$17:$D$19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3</definedName>
    <definedName name="solver_num" localSheetId="3" hidden="1">2</definedName>
    <definedName name="solver_nwt" localSheetId="0" hidden="1">1</definedName>
    <definedName name="solver_nwt" localSheetId="3" hidden="1">1</definedName>
    <definedName name="solver_opt" localSheetId="0" hidden="1">'Problem 1'!$D$15</definedName>
    <definedName name="solver_opt" localSheetId="3" hidden="1">'Problem 2'!$A$18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3</definedName>
    <definedName name="solver_rel2" localSheetId="0" hidden="1">3</definedName>
    <definedName name="solver_rel2" localSheetId="3" hidden="1">1</definedName>
    <definedName name="solver_rel3" localSheetId="0" hidden="1">1</definedName>
    <definedName name="solver_rhs1" localSheetId="0" hidden="1">'Problem 1'!$D$6:$F$6</definedName>
    <definedName name="solver_rhs1" localSheetId="3" hidden="1">'Problem 2'!$B$9:$M$9</definedName>
    <definedName name="solver_rhs2" localSheetId="0" hidden="1">'Problem 1'!$D$5:$F$5</definedName>
    <definedName name="solver_rhs2" localSheetId="3" hidden="1">'Problem 2'!$P$4:$P$7</definedName>
    <definedName name="solver_rhs3" localSheetId="0" hidden="1">'Problem 1'!$E$17:$E$19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N7" i="2"/>
  <c r="N5" i="2"/>
  <c r="N6" i="2"/>
  <c r="N4" i="2"/>
  <c r="E8" i="2"/>
  <c r="D8" i="2"/>
  <c r="F8" i="2"/>
  <c r="G8" i="2"/>
  <c r="H8" i="2"/>
  <c r="I8" i="2"/>
  <c r="J8" i="2"/>
  <c r="K8" i="2"/>
  <c r="L8" i="2"/>
  <c r="M8" i="2"/>
  <c r="C8" i="2"/>
  <c r="B8" i="2"/>
  <c r="D19" i="1"/>
  <c r="D18" i="1"/>
  <c r="D17" i="1"/>
  <c r="D15" i="1"/>
  <c r="F14" i="1"/>
  <c r="E14" i="1"/>
  <c r="D14" i="1"/>
  <c r="D23" i="1" l="1"/>
  <c r="D21" i="1"/>
  <c r="D22" i="1"/>
</calcChain>
</file>

<file path=xl/sharedStrings.xml><?xml version="1.0" encoding="utf-8"?>
<sst xmlns="http://schemas.openxmlformats.org/spreadsheetml/2006/main" count="315" uniqueCount="219">
  <si>
    <r>
      <rPr>
        <b/>
        <sz val="11"/>
        <color theme="1"/>
        <rFont val="Calibri"/>
        <family val="2"/>
        <scheme val="minor"/>
      </rPr>
      <t>Constraints</t>
    </r>
    <r>
      <rPr>
        <sz val="11"/>
        <color theme="1"/>
        <rFont val="Calibri"/>
        <family val="2"/>
        <scheme val="minor"/>
      </rPr>
      <t xml:space="preserve"> 
</t>
    </r>
    <r>
      <rPr>
        <sz val="11"/>
        <color rgb="FFC00000"/>
        <rFont val="Calibri"/>
        <family val="2"/>
        <scheme val="minor"/>
      </rPr>
      <t>S, M, L &gt;= 0
0.4S + 0.7M + 0.8L &lt;= 23400
0.6S + M + 1.2L &lt;= 23400
1.4S + 2.6M + 3.1L &lt;= 46800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Max and Min Sales: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C00000"/>
        <rFont val="Calibri"/>
        <family val="2"/>
        <scheme val="minor"/>
      </rPr>
      <t>14000 &lt;= S &lt;= 21000
6200 &lt;= M &lt;= 12500
2600 &lt;= L &lt;= 4200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Objective Function:</t>
    </r>
    <r>
      <rPr>
        <sz val="11"/>
        <color theme="1"/>
        <rFont val="Calibri"/>
        <family val="2"/>
        <scheme val="minor"/>
      </rPr>
      <t xml:space="preserve"> 
Max Profit
</t>
    </r>
    <r>
      <rPr>
        <b/>
        <sz val="11"/>
        <color rgb="FF00B050"/>
        <rFont val="Calibri"/>
        <family val="2"/>
        <scheme val="minor"/>
      </rPr>
      <t>20.50S + 34M + 42L</t>
    </r>
    <r>
      <rPr>
        <sz val="11"/>
        <color theme="1"/>
        <rFont val="Calibri"/>
        <family val="2"/>
        <scheme val="minor"/>
      </rPr>
      <t xml:space="preserve">
</t>
    </r>
  </si>
  <si>
    <t>Unit Profit</t>
  </si>
  <si>
    <t>S</t>
  </si>
  <si>
    <t>M</t>
  </si>
  <si>
    <t>L</t>
  </si>
  <si>
    <t>Monthly Sales</t>
  </si>
  <si>
    <t>Max</t>
  </si>
  <si>
    <t>Min</t>
  </si>
  <si>
    <t>Time Required</t>
  </si>
  <si>
    <t>Bending</t>
  </si>
  <si>
    <t>Welding</t>
  </si>
  <si>
    <t>Painting</t>
  </si>
  <si>
    <t>Available Time</t>
  </si>
  <si>
    <t>Number</t>
  </si>
  <si>
    <t>Auxiliary</t>
  </si>
  <si>
    <t>Profit</t>
  </si>
  <si>
    <t>Bend</t>
  </si>
  <si>
    <t>Weld</t>
  </si>
  <si>
    <t>Paint</t>
  </si>
  <si>
    <t>Bend Aux</t>
  </si>
  <si>
    <t>Weld Aux</t>
  </si>
  <si>
    <t>Paint Aux</t>
  </si>
  <si>
    <t>Microsoft Excel 16.0 Sensitivity Report</t>
  </si>
  <si>
    <t>Worksheet: [ALY6050-Module 5 Project – Thota, Sunil Raj.xlsx]Problem 1</t>
  </si>
  <si>
    <t>Report Created: 05-Apr-21 12:30:33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</si>
  <si>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</si>
  <si>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</si>
  <si>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</si>
  <si>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</si>
  <si>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</si>
  <si>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</si>
  <si>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</si>
  <si>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</si>
  <si>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</si>
  <si>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</si>
  <si>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</si>
  <si>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</si>
  <si>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</si>
  <si>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</si>
  <si>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</si>
  <si>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</si>
  <si>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</si>
  <si>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$D$13</t>
  </si>
  <si>
    <t>Number S</t>
  </si>
  <si>
    <t>$E$13</t>
  </si>
  <si>
    <t>Number M</t>
  </si>
  <si>
    <t>$F$13</t>
  </si>
  <si>
    <t>Number L</t>
  </si>
  <si>
    <t>$D$14</t>
  </si>
  <si>
    <t>Auxiliary S</t>
  </si>
  <si>
    <t>$E$14</t>
  </si>
  <si>
    <t>Auxiliary M</t>
  </si>
  <si>
    <t>$F$14</t>
  </si>
  <si>
    <t>Auxiliary L</t>
  </si>
  <si>
    <t>$D$21</t>
  </si>
  <si>
    <t>Bend Aux S</t>
  </si>
  <si>
    <t>$D$22</t>
  </si>
  <si>
    <t>Weld Aux S</t>
  </si>
  <si>
    <t>$D$23</t>
  </si>
  <si>
    <t>Paint Aux S</t>
  </si>
  <si>
    <t>Report Created: 05-Apr-21 12:42:07 PM</t>
  </si>
  <si>
    <t>$D$17</t>
  </si>
  <si>
    <t>Bend S</t>
  </si>
  <si>
    <t>$D$18</t>
  </si>
  <si>
    <t>Weld S</t>
  </si>
  <si>
    <t>$D$19</t>
  </si>
  <si>
    <t>Paint S</t>
  </si>
  <si>
    <t>Shafer office Supplies</t>
  </si>
  <si>
    <t>Seattle</t>
  </si>
  <si>
    <t>San Francisco</t>
  </si>
  <si>
    <t>Las Vegas</t>
  </si>
  <si>
    <t>Tucson</t>
  </si>
  <si>
    <t>Denver</t>
  </si>
  <si>
    <t>Charlotte</t>
  </si>
  <si>
    <t>Minneapolis</t>
  </si>
  <si>
    <t>Fayetteville</t>
  </si>
  <si>
    <t>Birmingham</t>
  </si>
  <si>
    <t>Orlando</t>
  </si>
  <si>
    <t>Cleveland</t>
  </si>
  <si>
    <t>Philadelphia</t>
  </si>
  <si>
    <t>Supply</t>
  </si>
  <si>
    <t>Atlanta</t>
  </si>
  <si>
    <t>Lexington</t>
  </si>
  <si>
    <t>Milwaukee</t>
  </si>
  <si>
    <t>Salt Lake City</t>
  </si>
  <si>
    <t>Total</t>
  </si>
  <si>
    <t>Demand</t>
  </si>
  <si>
    <t>&lt;=</t>
  </si>
  <si>
    <t>Total Cost</t>
  </si>
  <si>
    <t>Worksheet: [ALY6050-Module 5 Project – Thota, Sunil Raj.xlsx]Problem 2</t>
  </si>
  <si>
    <t>Report Created: 05-Apr-21 7:40:41 PM</t>
  </si>
  <si>
    <t>$B$4</t>
  </si>
  <si>
    <t>Atlanta Seattle</t>
  </si>
  <si>
    <t>$C$4</t>
  </si>
  <si>
    <t>Atlanta San Francisco</t>
  </si>
  <si>
    <t>$D$4</t>
  </si>
  <si>
    <t>Atlanta Las Vegas</t>
  </si>
  <si>
    <t>$E$4</t>
  </si>
  <si>
    <t>Atlanta Tucson</t>
  </si>
  <si>
    <t>$F$4</t>
  </si>
  <si>
    <t>Atlanta Denver</t>
  </si>
  <si>
    <t>$G$4</t>
  </si>
  <si>
    <t>Atlanta Charlotte</t>
  </si>
  <si>
    <t>$H$4</t>
  </si>
  <si>
    <t>Atlanta Minneapolis</t>
  </si>
  <si>
    <t>$I$4</t>
  </si>
  <si>
    <t>Atlanta Fayetteville</t>
  </si>
  <si>
    <t>$J$4</t>
  </si>
  <si>
    <t>Atlanta Birmingham</t>
  </si>
  <si>
    <t>$K$4</t>
  </si>
  <si>
    <t>Atlanta Orlando</t>
  </si>
  <si>
    <t>$L$4</t>
  </si>
  <si>
    <t>Atlanta Cleveland</t>
  </si>
  <si>
    <t>$M$4</t>
  </si>
  <si>
    <t>Atlanta Philadelphia</t>
  </si>
  <si>
    <t>$B$5</t>
  </si>
  <si>
    <t>Lexington Seattle</t>
  </si>
  <si>
    <t>$C$5</t>
  </si>
  <si>
    <t>Lexington San Francisco</t>
  </si>
  <si>
    <t>$D$5</t>
  </si>
  <si>
    <t>Lexington Las Vegas</t>
  </si>
  <si>
    <t>$E$5</t>
  </si>
  <si>
    <t>Lexington Tucson</t>
  </si>
  <si>
    <t>$F$5</t>
  </si>
  <si>
    <t>Lexington Denver</t>
  </si>
  <si>
    <t>$G$5</t>
  </si>
  <si>
    <t>Lexington Charlotte</t>
  </si>
  <si>
    <t>$H$5</t>
  </si>
  <si>
    <t>Lexington Minneapolis</t>
  </si>
  <si>
    <t>$I$5</t>
  </si>
  <si>
    <t>Lexington Fayetteville</t>
  </si>
  <si>
    <t>$J$5</t>
  </si>
  <si>
    <t>Lexington Birmingham</t>
  </si>
  <si>
    <t>$K$5</t>
  </si>
  <si>
    <t>Lexington Orlando</t>
  </si>
  <si>
    <t>$L$5</t>
  </si>
  <si>
    <t>Lexington Cleveland</t>
  </si>
  <si>
    <t>$M$5</t>
  </si>
  <si>
    <t>Lexington Philadelphia</t>
  </si>
  <si>
    <t>$B$6</t>
  </si>
  <si>
    <t>Milwaukee Seattle</t>
  </si>
  <si>
    <t>$C$6</t>
  </si>
  <si>
    <t>Milwaukee San Francisco</t>
  </si>
  <si>
    <t>$D$6</t>
  </si>
  <si>
    <t>Milwaukee Las Vegas</t>
  </si>
  <si>
    <t>$E$6</t>
  </si>
  <si>
    <t>Milwaukee Tucson</t>
  </si>
  <si>
    <t>$F$6</t>
  </si>
  <si>
    <t>Milwaukee Denver</t>
  </si>
  <si>
    <t>$G$6</t>
  </si>
  <si>
    <t>Milwaukee Charlotte</t>
  </si>
  <si>
    <t>$H$6</t>
  </si>
  <si>
    <t>Milwaukee Minneapolis</t>
  </si>
  <si>
    <t>$I$6</t>
  </si>
  <si>
    <t>Milwaukee Fayetteville</t>
  </si>
  <si>
    <t>$J$6</t>
  </si>
  <si>
    <t>Milwaukee Birmingham</t>
  </si>
  <si>
    <t>$K$6</t>
  </si>
  <si>
    <t>Milwaukee Orlando</t>
  </si>
  <si>
    <t>$L$6</t>
  </si>
  <si>
    <t>Milwaukee Cleveland</t>
  </si>
  <si>
    <t>$M$6</t>
  </si>
  <si>
    <t>Milwaukee Philadelphia</t>
  </si>
  <si>
    <t>$B$7</t>
  </si>
  <si>
    <t>Salt Lake City Seattle</t>
  </si>
  <si>
    <t>$C$7</t>
  </si>
  <si>
    <t>Salt Lake City San Francisco</t>
  </si>
  <si>
    <t>$D$7</t>
  </si>
  <si>
    <t>Salt Lake City Las Vegas</t>
  </si>
  <si>
    <t>$E$7</t>
  </si>
  <si>
    <t>Salt Lake City Tucson</t>
  </si>
  <si>
    <t>$F$7</t>
  </si>
  <si>
    <t>Salt Lake City Denver</t>
  </si>
  <si>
    <t>$G$7</t>
  </si>
  <si>
    <t>Salt Lake City Charlotte</t>
  </si>
  <si>
    <t>$H$7</t>
  </si>
  <si>
    <t>Salt Lake City Minneapolis</t>
  </si>
  <si>
    <t>$I$7</t>
  </si>
  <si>
    <t>Salt Lake City Fayetteville</t>
  </si>
  <si>
    <t>$J$7</t>
  </si>
  <si>
    <t>Salt Lake City Birmingham</t>
  </si>
  <si>
    <t>$K$7</t>
  </si>
  <si>
    <t>Salt Lake City Orlando</t>
  </si>
  <si>
    <t>$L$7</t>
  </si>
  <si>
    <t>Salt Lake City Cleveland</t>
  </si>
  <si>
    <t>$M$7</t>
  </si>
  <si>
    <t>Salt Lake City Philadelphia</t>
  </si>
  <si>
    <t>$B$8</t>
  </si>
  <si>
    <t>Total Seattle</t>
  </si>
  <si>
    <t>$C$8</t>
  </si>
  <si>
    <t>Total San Francisco</t>
  </si>
  <si>
    <t>$D$8</t>
  </si>
  <si>
    <t>Total Las Vegas</t>
  </si>
  <si>
    <t>$E$8</t>
  </si>
  <si>
    <t>Total Tucson</t>
  </si>
  <si>
    <t>$F$8</t>
  </si>
  <si>
    <t>Total Denver</t>
  </si>
  <si>
    <t>$G$8</t>
  </si>
  <si>
    <t>Total Charlotte</t>
  </si>
  <si>
    <t>$H$8</t>
  </si>
  <si>
    <t>Total Minneapolis</t>
  </si>
  <si>
    <t>$I$8</t>
  </si>
  <si>
    <t>Total Fayetteville</t>
  </si>
  <si>
    <t>$J$8</t>
  </si>
  <si>
    <t>Total Birmingham</t>
  </si>
  <si>
    <t>$K$8</t>
  </si>
  <si>
    <t>Total Orlando</t>
  </si>
  <si>
    <t>$L$8</t>
  </si>
  <si>
    <t>Total Cleveland</t>
  </si>
  <si>
    <t>$M$8</t>
  </si>
  <si>
    <t>Total Philadelphia</t>
  </si>
  <si>
    <t>$N$4</t>
  </si>
  <si>
    <t>Atlanta Total</t>
  </si>
  <si>
    <t>$N$5</t>
  </si>
  <si>
    <t>Lexington Total</t>
  </si>
  <si>
    <t>$N$6</t>
  </si>
  <si>
    <t>Milwaukee Total</t>
  </si>
  <si>
    <t>$N$7</t>
  </si>
  <si>
    <t>Salt Lake City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</si>
</sst>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5" borderId="3" xfId="0" applyFill="1" applyBorder="1" applyAlignment="1"/>
    <xf numFmtId="0" fontId="0" fillId="6" borderId="3" xfId="0" applyFill="1" applyBorder="1" applyAlignment="1"/>
    <xf numFmtId="0" fontId="0" fillId="5" borderId="4" xfId="0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8" fontId="0" fillId="0" borderId="0" xfId="0" applyNumberFormat="1" applyAlignment="1">
      <alignment horizontal="left" vertical="top"/>
    </xf>
    <xf numFmtId="44" fontId="0" fillId="0" borderId="0" xfId="1" applyFont="1" applyAlignment="1">
      <alignment horizontal="left" vertical="top"/>
    </xf>
    <xf numFmtId="44" fontId="0" fillId="7" borderId="0" xfId="1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19" sqref="A1:XFD1048576"/>
    </sheetView>
  </sheetViews>
  <sheetFormatPr defaultRowHeight="15" x14ac:dyDescent="0.25"/>
  <cols>
    <col min="1" max="1" width="24.28515625" style="1" bestFit="1" customWidth="1"/>
    <col min="2" max="2" width="9.140625" style="1"/>
    <col min="3" max="3" width="14.140625" style="1" bestFit="1" customWidth="1"/>
    <col min="4" max="4" width="12" style="1" bestFit="1" customWidth="1"/>
    <col min="5" max="5" width="6" style="1" bestFit="1" customWidth="1"/>
    <col min="6" max="6" width="5" style="1" bestFit="1" customWidth="1"/>
    <col min="7" max="7" width="14.28515625" style="1" bestFit="1" customWidth="1"/>
    <col min="8" max="16384" width="9.140625" style="1"/>
  </cols>
  <sheetData>
    <row r="1" spans="1:7" ht="15" customHeight="1" x14ac:dyDescent="0.25">
      <c r="A1" s="27" t="s">
        <v>0</v>
      </c>
      <c r="D1" s="2" t="s">
        <v>2</v>
      </c>
      <c r="E1" s="2" t="s">
        <v>3</v>
      </c>
      <c r="F1" s="2" t="s">
        <v>4</v>
      </c>
      <c r="G1" s="26"/>
    </row>
    <row r="2" spans="1:7" x14ac:dyDescent="0.25">
      <c r="A2" s="27"/>
      <c r="C2" s="2" t="s">
        <v>1</v>
      </c>
      <c r="D2" s="1">
        <v>20.5</v>
      </c>
      <c r="E2" s="1">
        <v>34</v>
      </c>
      <c r="F2" s="1">
        <v>42</v>
      </c>
      <c r="G2" s="26"/>
    </row>
    <row r="3" spans="1:7" x14ac:dyDescent="0.25">
      <c r="A3" s="27"/>
      <c r="C3" s="26"/>
      <c r="D3" s="26"/>
      <c r="E3" s="26"/>
      <c r="F3" s="26"/>
      <c r="G3" s="26"/>
    </row>
    <row r="4" spans="1:7" x14ac:dyDescent="0.25">
      <c r="A4" s="27"/>
      <c r="C4" s="2" t="s">
        <v>5</v>
      </c>
      <c r="D4" s="26"/>
      <c r="E4" s="26"/>
      <c r="F4" s="26"/>
      <c r="G4" s="26"/>
    </row>
    <row r="5" spans="1:7" x14ac:dyDescent="0.25">
      <c r="A5" s="27"/>
      <c r="C5" s="1" t="s">
        <v>7</v>
      </c>
      <c r="D5" s="1">
        <v>14000</v>
      </c>
      <c r="E5" s="1">
        <v>6200</v>
      </c>
      <c r="F5" s="1">
        <v>2600</v>
      </c>
      <c r="G5" s="26"/>
    </row>
    <row r="6" spans="1:7" x14ac:dyDescent="0.25">
      <c r="A6" s="27"/>
      <c r="C6" s="1" t="s">
        <v>6</v>
      </c>
      <c r="D6" s="1">
        <v>21000</v>
      </c>
      <c r="E6" s="1">
        <v>12500</v>
      </c>
      <c r="F6" s="1">
        <v>4200</v>
      </c>
      <c r="G6" s="26"/>
    </row>
    <row r="7" spans="1:7" x14ac:dyDescent="0.25">
      <c r="A7" s="27"/>
      <c r="C7" s="26"/>
      <c r="D7" s="26"/>
      <c r="E7" s="26"/>
      <c r="F7" s="26"/>
      <c r="G7" s="26"/>
    </row>
    <row r="8" spans="1:7" x14ac:dyDescent="0.25">
      <c r="A8" s="27"/>
      <c r="C8" s="2" t="s">
        <v>8</v>
      </c>
      <c r="D8" s="26"/>
      <c r="E8" s="26"/>
      <c r="F8" s="26"/>
      <c r="G8" s="2" t="s">
        <v>12</v>
      </c>
    </row>
    <row r="9" spans="1:7" x14ac:dyDescent="0.25">
      <c r="A9" s="27"/>
      <c r="C9" s="1" t="s">
        <v>9</v>
      </c>
      <c r="D9" s="1">
        <v>0.4</v>
      </c>
      <c r="E9" s="1">
        <v>0.7</v>
      </c>
      <c r="F9" s="1">
        <v>0.8</v>
      </c>
      <c r="G9" s="1">
        <v>23400</v>
      </c>
    </row>
    <row r="10" spans="1:7" x14ac:dyDescent="0.25">
      <c r="A10" s="27"/>
      <c r="C10" s="1" t="s">
        <v>10</v>
      </c>
      <c r="D10" s="1">
        <v>0.6</v>
      </c>
      <c r="E10" s="1">
        <v>1</v>
      </c>
      <c r="F10" s="1">
        <v>1.2</v>
      </c>
      <c r="G10" s="1">
        <v>23400</v>
      </c>
    </row>
    <row r="11" spans="1:7" x14ac:dyDescent="0.25">
      <c r="A11" s="27"/>
      <c r="C11" s="1" t="s">
        <v>11</v>
      </c>
      <c r="D11" s="1">
        <v>1.4</v>
      </c>
      <c r="E11" s="1">
        <v>2.6</v>
      </c>
      <c r="F11" s="1">
        <v>3.1</v>
      </c>
      <c r="G11" s="1">
        <v>46800</v>
      </c>
    </row>
    <row r="12" spans="1:7" x14ac:dyDescent="0.25">
      <c r="A12" s="27"/>
      <c r="C12" s="26"/>
      <c r="D12" s="26"/>
      <c r="E12" s="26"/>
      <c r="F12" s="26"/>
      <c r="G12" s="26"/>
    </row>
    <row r="13" spans="1:7" x14ac:dyDescent="0.25">
      <c r="A13" s="27"/>
      <c r="C13" s="2" t="s">
        <v>13</v>
      </c>
      <c r="D13" s="3">
        <v>16157.142857142857</v>
      </c>
      <c r="E13" s="3">
        <v>6200</v>
      </c>
      <c r="F13" s="3">
        <v>2600</v>
      </c>
      <c r="G13" s="26"/>
    </row>
    <row r="14" spans="1:7" x14ac:dyDescent="0.25">
      <c r="A14" s="27"/>
      <c r="C14" s="2" t="s">
        <v>14</v>
      </c>
      <c r="D14" s="3">
        <f>$D$13</f>
        <v>16157.142857142857</v>
      </c>
      <c r="E14" s="3">
        <f>$E$13</f>
        <v>6200</v>
      </c>
      <c r="F14" s="3">
        <f>$F$13</f>
        <v>2600</v>
      </c>
      <c r="G14" s="26"/>
    </row>
    <row r="15" spans="1:7" x14ac:dyDescent="0.25">
      <c r="A15" s="27"/>
      <c r="C15" s="2" t="s">
        <v>15</v>
      </c>
      <c r="D15" s="4">
        <f>SUMPRODUCT(D13:F13,D2:F2)</f>
        <v>651221.42857142864</v>
      </c>
      <c r="E15" s="26"/>
      <c r="F15" s="26"/>
      <c r="G15" s="26"/>
    </row>
    <row r="16" spans="1:7" x14ac:dyDescent="0.25">
      <c r="C16" s="28"/>
      <c r="D16" s="28"/>
      <c r="E16" s="28"/>
      <c r="F16" s="28"/>
      <c r="G16" s="28"/>
    </row>
    <row r="17" spans="3:7" x14ac:dyDescent="0.25">
      <c r="C17" s="2" t="s">
        <v>16</v>
      </c>
      <c r="D17" s="1">
        <f>SUMPRODUCT($D$13:$F$13, D9:F9)</f>
        <v>12882.857142857143</v>
      </c>
      <c r="E17" s="5">
        <v>23400</v>
      </c>
      <c r="F17" s="26"/>
      <c r="G17" s="26"/>
    </row>
    <row r="18" spans="3:7" x14ac:dyDescent="0.25">
      <c r="C18" s="2" t="s">
        <v>17</v>
      </c>
      <c r="D18" s="1">
        <f>SUMPRODUCT($D$13:$F$13, D10:F10)</f>
        <v>19014.285714285714</v>
      </c>
      <c r="E18" s="5">
        <v>23400</v>
      </c>
      <c r="F18" s="26"/>
      <c r="G18" s="26"/>
    </row>
    <row r="19" spans="3:7" x14ac:dyDescent="0.25">
      <c r="C19" s="2" t="s">
        <v>18</v>
      </c>
      <c r="D19" s="1">
        <f>SUMPRODUCT($D$13:$F$13, D11:F11)</f>
        <v>46800</v>
      </c>
      <c r="E19" s="5">
        <v>46800</v>
      </c>
      <c r="F19" s="26"/>
      <c r="G19" s="26"/>
    </row>
    <row r="20" spans="3:7" x14ac:dyDescent="0.25">
      <c r="C20" s="26"/>
      <c r="D20" s="26"/>
      <c r="E20" s="26"/>
      <c r="F20" s="26"/>
      <c r="G20" s="26"/>
    </row>
    <row r="21" spans="3:7" x14ac:dyDescent="0.25">
      <c r="C21" s="2" t="s">
        <v>19</v>
      </c>
      <c r="D21" s="1">
        <f>SUMPRODUCT($D$14:$F$14, D9:F9)</f>
        <v>12882.857142857143</v>
      </c>
      <c r="E21" s="5">
        <v>23400</v>
      </c>
      <c r="F21" s="26"/>
      <c r="G21" s="26"/>
    </row>
    <row r="22" spans="3:7" x14ac:dyDescent="0.25">
      <c r="C22" s="2" t="s">
        <v>20</v>
      </c>
      <c r="D22" s="1">
        <f>SUMPRODUCT($D$14:$F$14, D10:F10)</f>
        <v>19014.285714285714</v>
      </c>
      <c r="E22" s="5">
        <v>23400</v>
      </c>
      <c r="F22" s="26"/>
      <c r="G22" s="26"/>
    </row>
    <row r="23" spans="3:7" x14ac:dyDescent="0.25">
      <c r="C23" s="2" t="s">
        <v>21</v>
      </c>
      <c r="D23" s="1">
        <f>SUMPRODUCT($D$14:$F$14, D11:F11)</f>
        <v>46800</v>
      </c>
      <c r="E23" s="5">
        <v>46800</v>
      </c>
      <c r="F23" s="26"/>
      <c r="G23" s="26"/>
    </row>
  </sheetData>
  <mergeCells count="13">
    <mergeCell ref="F21:G23"/>
    <mergeCell ref="E15:F15"/>
    <mergeCell ref="A1:A15"/>
    <mergeCell ref="C3:F3"/>
    <mergeCell ref="D4:F4"/>
    <mergeCell ref="D8:F8"/>
    <mergeCell ref="C7:G7"/>
    <mergeCell ref="G1:G6"/>
    <mergeCell ref="C20:G20"/>
    <mergeCell ref="C16:G16"/>
    <mergeCell ref="C12:G12"/>
    <mergeCell ref="G13:G15"/>
    <mergeCell ref="F17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796F-8D3C-46F5-9BFE-101F3BA8EA8D}">
  <dimension ref="A1:H24"/>
  <sheetViews>
    <sheetView topLeftCell="A5" workbookViewId="0">
      <selection activeCell="A14" sqref="A14"/>
    </sheetView>
  </sheetViews>
  <sheetFormatPr defaultRowHeight="15" x14ac:dyDescent="0.25"/>
  <cols>
    <col min="1" max="1" width="66.7109375" bestFit="1" customWidth="1"/>
    <col min="2" max="2" width="6.28515625" bestFit="1" customWidth="1"/>
    <col min="3" max="3" width="11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6" t="s">
        <v>22</v>
      </c>
    </row>
    <row r="2" spans="1:8" x14ac:dyDescent="0.25">
      <c r="A2" s="6" t="s">
        <v>23</v>
      </c>
    </row>
    <row r="3" spans="1:8" x14ac:dyDescent="0.25">
      <c r="A3" s="6" t="s">
        <v>24</v>
      </c>
    </row>
    <row r="6" spans="1:8" ht="15.75" thickBot="1" x14ac:dyDescent="0.3">
      <c r="A6" t="s">
        <v>25</v>
      </c>
    </row>
    <row r="7" spans="1:8" x14ac:dyDescent="0.25">
      <c r="B7" s="9"/>
      <c r="C7" s="9"/>
      <c r="D7" s="9" t="s">
        <v>28</v>
      </c>
      <c r="E7" s="9" t="s">
        <v>30</v>
      </c>
      <c r="F7" s="9" t="s">
        <v>32</v>
      </c>
      <c r="G7" s="9" t="s">
        <v>34</v>
      </c>
      <c r="H7" s="9" t="s">
        <v>34</v>
      </c>
    </row>
    <row r="8" spans="1:8" ht="15.75" thickBot="1" x14ac:dyDescent="0.3">
      <c r="B8" s="10" t="s">
        <v>26</v>
      </c>
      <c r="C8" s="10" t="s">
        <v>27</v>
      </c>
      <c r="D8" s="10" t="s">
        <v>29</v>
      </c>
      <c r="E8" s="10" t="s">
        <v>31</v>
      </c>
      <c r="F8" s="10" t="s">
        <v>33</v>
      </c>
      <c r="G8" s="10" t="s">
        <v>35</v>
      </c>
      <c r="H8" s="10" t="s">
        <v>36</v>
      </c>
    </row>
    <row r="9" spans="1:8" x14ac:dyDescent="0.25">
      <c r="B9" s="7" t="s">
        <v>42</v>
      </c>
      <c r="C9" s="7" t="s">
        <v>43</v>
      </c>
      <c r="D9" s="7">
        <v>16157.142857142859</v>
      </c>
      <c r="E9" s="7">
        <v>0</v>
      </c>
      <c r="F9" s="7">
        <v>20.5</v>
      </c>
      <c r="G9" s="7">
        <v>1E+30</v>
      </c>
      <c r="H9" s="12">
        <v>1.5322580645161281</v>
      </c>
    </row>
    <row r="10" spans="1:8" x14ac:dyDescent="0.25">
      <c r="B10" s="7" t="s">
        <v>44</v>
      </c>
      <c r="C10" s="7" t="s">
        <v>45</v>
      </c>
      <c r="D10" s="7">
        <v>6200</v>
      </c>
      <c r="E10" s="7">
        <v>0</v>
      </c>
      <c r="F10" s="7">
        <v>34</v>
      </c>
      <c r="G10" s="11">
        <v>4.0714285714285783</v>
      </c>
      <c r="H10" s="7">
        <v>1E+30</v>
      </c>
    </row>
    <row r="11" spans="1:8" ht="15.75" thickBot="1" x14ac:dyDescent="0.3">
      <c r="B11" s="8" t="s">
        <v>46</v>
      </c>
      <c r="C11" s="8" t="s">
        <v>47</v>
      </c>
      <c r="D11" s="8">
        <v>2600</v>
      </c>
      <c r="E11" s="8">
        <v>0</v>
      </c>
      <c r="F11" s="8">
        <v>42</v>
      </c>
      <c r="G11" s="13">
        <v>3.3928571428571401</v>
      </c>
      <c r="H11" s="8">
        <v>1E+30</v>
      </c>
    </row>
    <row r="13" spans="1:8" ht="15.75" thickBot="1" x14ac:dyDescent="0.3">
      <c r="A13" t="s">
        <v>37</v>
      </c>
    </row>
    <row r="14" spans="1:8" x14ac:dyDescent="0.25">
      <c r="B14" s="9"/>
      <c r="C14" s="9"/>
      <c r="D14" s="9" t="s">
        <v>28</v>
      </c>
      <c r="E14" s="9" t="s">
        <v>38</v>
      </c>
      <c r="F14" s="9" t="s">
        <v>40</v>
      </c>
      <c r="G14" s="9" t="s">
        <v>34</v>
      </c>
      <c r="H14" s="9" t="s">
        <v>34</v>
      </c>
    </row>
    <row r="15" spans="1:8" ht="15.75" thickBot="1" x14ac:dyDescent="0.3">
      <c r="B15" s="10" t="s">
        <v>26</v>
      </c>
      <c r="C15" s="10" t="s">
        <v>27</v>
      </c>
      <c r="D15" s="10" t="s">
        <v>29</v>
      </c>
      <c r="E15" s="10" t="s">
        <v>39</v>
      </c>
      <c r="F15" s="10" t="s">
        <v>41</v>
      </c>
      <c r="G15" s="10" t="s">
        <v>35</v>
      </c>
      <c r="H15" s="10" t="s">
        <v>36</v>
      </c>
    </row>
    <row r="16" spans="1:8" x14ac:dyDescent="0.25">
      <c r="B16" s="7" t="s">
        <v>48</v>
      </c>
      <c r="C16" s="7" t="s">
        <v>49</v>
      </c>
      <c r="D16" s="7">
        <v>16157.142857142859</v>
      </c>
      <c r="E16" s="7">
        <v>0</v>
      </c>
      <c r="F16" s="7">
        <v>21000</v>
      </c>
      <c r="G16" s="7">
        <v>1E+30</v>
      </c>
      <c r="H16" s="12">
        <v>4842.8571428571422</v>
      </c>
    </row>
    <row r="17" spans="2:8" x14ac:dyDescent="0.25">
      <c r="B17" s="7" t="s">
        <v>50</v>
      </c>
      <c r="C17" s="7" t="s">
        <v>51</v>
      </c>
      <c r="D17" s="7">
        <v>6200</v>
      </c>
      <c r="E17" s="7">
        <v>0</v>
      </c>
      <c r="F17" s="7">
        <v>12500</v>
      </c>
      <c r="G17" s="7">
        <v>1E+30</v>
      </c>
      <c r="H17" s="12">
        <v>6300</v>
      </c>
    </row>
    <row r="18" spans="2:8" x14ac:dyDescent="0.25">
      <c r="B18" s="7" t="s">
        <v>52</v>
      </c>
      <c r="C18" s="7" t="s">
        <v>53</v>
      </c>
      <c r="D18" s="7">
        <v>2600</v>
      </c>
      <c r="E18" s="7">
        <v>0</v>
      </c>
      <c r="F18" s="7">
        <v>4200</v>
      </c>
      <c r="G18" s="7">
        <v>1E+30</v>
      </c>
      <c r="H18" s="12">
        <v>1600</v>
      </c>
    </row>
    <row r="19" spans="2:8" x14ac:dyDescent="0.25">
      <c r="B19" s="7" t="s">
        <v>48</v>
      </c>
      <c r="C19" s="7" t="s">
        <v>49</v>
      </c>
      <c r="D19" s="7">
        <v>16157.142857142859</v>
      </c>
      <c r="E19" s="7">
        <v>0</v>
      </c>
      <c r="F19" s="7">
        <v>14000</v>
      </c>
      <c r="G19" s="11">
        <v>2157.1428571428578</v>
      </c>
      <c r="H19" s="7">
        <v>1E+30</v>
      </c>
    </row>
    <row r="20" spans="2:8" x14ac:dyDescent="0.25">
      <c r="B20" s="7" t="s">
        <v>50</v>
      </c>
      <c r="C20" s="7" t="s">
        <v>51</v>
      </c>
      <c r="D20" s="7">
        <v>6200</v>
      </c>
      <c r="E20" s="12">
        <v>-4.0714285714285783</v>
      </c>
      <c r="F20" s="7">
        <v>6200</v>
      </c>
      <c r="G20" s="11">
        <v>1161.5384615384619</v>
      </c>
      <c r="H20" s="12">
        <v>2607.6923076923072</v>
      </c>
    </row>
    <row r="21" spans="2:8" x14ac:dyDescent="0.25">
      <c r="B21" s="7" t="s">
        <v>52</v>
      </c>
      <c r="C21" s="7" t="s">
        <v>53</v>
      </c>
      <c r="D21" s="7">
        <v>2600</v>
      </c>
      <c r="E21" s="12">
        <v>-3.3928571428571401</v>
      </c>
      <c r="F21" s="7">
        <v>2600</v>
      </c>
      <c r="G21" s="11">
        <v>974.19354838709717</v>
      </c>
      <c r="H21" s="12">
        <v>2187.0967741935483</v>
      </c>
    </row>
    <row r="22" spans="2:8" x14ac:dyDescent="0.25">
      <c r="B22" s="7" t="s">
        <v>54</v>
      </c>
      <c r="C22" s="7" t="s">
        <v>55</v>
      </c>
      <c r="D22" s="7">
        <v>12882.857142857145</v>
      </c>
      <c r="E22" s="7">
        <v>0</v>
      </c>
      <c r="F22" s="7">
        <v>23400</v>
      </c>
      <c r="G22" s="7">
        <v>1E+30</v>
      </c>
      <c r="H22" s="7">
        <v>10517.142857142857</v>
      </c>
    </row>
    <row r="23" spans="2:8" x14ac:dyDescent="0.25">
      <c r="B23" s="7" t="s">
        <v>56</v>
      </c>
      <c r="C23" s="7" t="s">
        <v>57</v>
      </c>
      <c r="D23" s="7">
        <v>19014.285714285717</v>
      </c>
      <c r="E23" s="7">
        <v>0</v>
      </c>
      <c r="F23" s="7">
        <v>23400</v>
      </c>
      <c r="G23" s="7">
        <v>1E+30</v>
      </c>
      <c r="H23" s="7">
        <v>4385.7142857142862</v>
      </c>
    </row>
    <row r="24" spans="2:8" ht="15.75" thickBot="1" x14ac:dyDescent="0.3">
      <c r="B24" s="8" t="s">
        <v>58</v>
      </c>
      <c r="C24" s="8" t="s">
        <v>59</v>
      </c>
      <c r="D24" s="8">
        <v>46800</v>
      </c>
      <c r="E24" s="13">
        <v>14.642857142857144</v>
      </c>
      <c r="F24" s="8">
        <v>46800</v>
      </c>
      <c r="G24" s="8">
        <v>6779.9999999999991</v>
      </c>
      <c r="H24" s="8">
        <v>3020.0000000000009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E10D-AD8B-4F42-AFBE-FE925E83C3DF}">
  <dimension ref="A1:H18"/>
  <sheetViews>
    <sheetView workbookViewId="0">
      <selection activeCell="A18" sqref="A18"/>
    </sheetView>
  </sheetViews>
  <sheetFormatPr defaultRowHeight="15" x14ac:dyDescent="0.25"/>
  <cols>
    <col min="1" max="1" width="66.7109375" style="1" bestFit="1" customWidth="1"/>
    <col min="2" max="2" width="6.28515625" style="1" bestFit="1" customWidth="1"/>
    <col min="3" max="3" width="10.42578125" style="1" bestFit="1" customWidth="1"/>
    <col min="4" max="4" width="12" style="1" bestFit="1" customWidth="1"/>
    <col min="5" max="5" width="12.7109375" style="1" bestFit="1" customWidth="1"/>
    <col min="6" max="6" width="10.85546875" style="1" bestFit="1" customWidth="1"/>
    <col min="7" max="8" width="12" style="1" bestFit="1" customWidth="1"/>
    <col min="9" max="16384" width="9.140625" style="1"/>
  </cols>
  <sheetData>
    <row r="1" spans="1:8" x14ac:dyDescent="0.25">
      <c r="A1" s="2" t="s">
        <v>22</v>
      </c>
    </row>
    <row r="2" spans="1:8" x14ac:dyDescent="0.25">
      <c r="A2" s="2" t="s">
        <v>23</v>
      </c>
    </row>
    <row r="3" spans="1:8" x14ac:dyDescent="0.25">
      <c r="A3" s="2" t="s">
        <v>60</v>
      </c>
    </row>
    <row r="6" spans="1:8" ht="15.75" thickBot="1" x14ac:dyDescent="0.3">
      <c r="A6" s="1" t="s">
        <v>25</v>
      </c>
    </row>
    <row r="7" spans="1:8" x14ac:dyDescent="0.25">
      <c r="B7" s="14"/>
      <c r="C7" s="14"/>
      <c r="D7" s="14" t="s">
        <v>28</v>
      </c>
      <c r="E7" s="14" t="s">
        <v>30</v>
      </c>
      <c r="F7" s="14" t="s">
        <v>32</v>
      </c>
      <c r="G7" s="14" t="s">
        <v>34</v>
      </c>
      <c r="H7" s="14" t="s">
        <v>34</v>
      </c>
    </row>
    <row r="8" spans="1:8" ht="15.75" thickBot="1" x14ac:dyDescent="0.3">
      <c r="B8" s="15" t="s">
        <v>26</v>
      </c>
      <c r="C8" s="15" t="s">
        <v>27</v>
      </c>
      <c r="D8" s="15" t="s">
        <v>29</v>
      </c>
      <c r="E8" s="15" t="s">
        <v>31</v>
      </c>
      <c r="F8" s="15" t="s">
        <v>33</v>
      </c>
      <c r="G8" s="15" t="s">
        <v>35</v>
      </c>
      <c r="H8" s="15" t="s">
        <v>36</v>
      </c>
    </row>
    <row r="9" spans="1:8" x14ac:dyDescent="0.25">
      <c r="B9" s="16" t="s">
        <v>42</v>
      </c>
      <c r="C9" s="16" t="s">
        <v>43</v>
      </c>
      <c r="D9" s="16">
        <v>16157.142857142857</v>
      </c>
      <c r="E9" s="16">
        <v>0</v>
      </c>
      <c r="F9" s="16">
        <v>20.5</v>
      </c>
      <c r="G9" s="16">
        <v>1E+30</v>
      </c>
      <c r="H9" s="16">
        <v>1.5322580645161281</v>
      </c>
    </row>
    <row r="10" spans="1:8" x14ac:dyDescent="0.25">
      <c r="B10" s="16" t="s">
        <v>44</v>
      </c>
      <c r="C10" s="16" t="s">
        <v>45</v>
      </c>
      <c r="D10" s="16">
        <v>6200</v>
      </c>
      <c r="E10" s="18">
        <v>-4.0714285714285783</v>
      </c>
      <c r="F10" s="16">
        <v>34</v>
      </c>
      <c r="G10" s="16">
        <v>4.0714285714285783</v>
      </c>
      <c r="H10" s="16">
        <v>1E+30</v>
      </c>
    </row>
    <row r="11" spans="1:8" ht="15.75" thickBot="1" x14ac:dyDescent="0.3">
      <c r="B11" s="17" t="s">
        <v>46</v>
      </c>
      <c r="C11" s="17" t="s">
        <v>47</v>
      </c>
      <c r="D11" s="17">
        <v>2600</v>
      </c>
      <c r="E11" s="19">
        <v>-3.3928571428571401</v>
      </c>
      <c r="F11" s="17">
        <v>42</v>
      </c>
      <c r="G11" s="17">
        <v>3.3928571428571401</v>
      </c>
      <c r="H11" s="17">
        <v>1E+30</v>
      </c>
    </row>
    <row r="13" spans="1:8" ht="15.75" thickBot="1" x14ac:dyDescent="0.3">
      <c r="A13" s="1" t="s">
        <v>37</v>
      </c>
    </row>
    <row r="14" spans="1:8" x14ac:dyDescent="0.25">
      <c r="B14" s="14"/>
      <c r="C14" s="14"/>
      <c r="D14" s="14" t="s">
        <v>28</v>
      </c>
      <c r="E14" s="14" t="s">
        <v>38</v>
      </c>
      <c r="F14" s="14" t="s">
        <v>40</v>
      </c>
      <c r="G14" s="14" t="s">
        <v>34</v>
      </c>
      <c r="H14" s="14" t="s">
        <v>34</v>
      </c>
    </row>
    <row r="15" spans="1:8" ht="15.75" thickBot="1" x14ac:dyDescent="0.3">
      <c r="B15" s="15" t="s">
        <v>26</v>
      </c>
      <c r="C15" s="15" t="s">
        <v>27</v>
      </c>
      <c r="D15" s="15" t="s">
        <v>29</v>
      </c>
      <c r="E15" s="15" t="s">
        <v>39</v>
      </c>
      <c r="F15" s="15" t="s">
        <v>41</v>
      </c>
      <c r="G15" s="15" t="s">
        <v>35</v>
      </c>
      <c r="H15" s="15" t="s">
        <v>36</v>
      </c>
    </row>
    <row r="16" spans="1:8" x14ac:dyDescent="0.25">
      <c r="B16" s="16" t="s">
        <v>61</v>
      </c>
      <c r="C16" s="16" t="s">
        <v>62</v>
      </c>
      <c r="D16" s="16">
        <v>12882.857142857143</v>
      </c>
      <c r="E16" s="16">
        <v>0</v>
      </c>
      <c r="F16" s="16">
        <v>23400</v>
      </c>
      <c r="G16" s="16">
        <v>1E+30</v>
      </c>
      <c r="H16" s="16">
        <v>10517.142857142857</v>
      </c>
    </row>
    <row r="17" spans="2:8" x14ac:dyDescent="0.25">
      <c r="B17" s="16" t="s">
        <v>63</v>
      </c>
      <c r="C17" s="16" t="s">
        <v>64</v>
      </c>
      <c r="D17" s="16">
        <v>19014.285714285714</v>
      </c>
      <c r="E17" s="16">
        <v>0</v>
      </c>
      <c r="F17" s="16">
        <v>23400</v>
      </c>
      <c r="G17" s="16">
        <v>1E+30</v>
      </c>
      <c r="H17" s="16">
        <v>4385.7142857142853</v>
      </c>
    </row>
    <row r="18" spans="2:8" ht="15.75" thickBot="1" x14ac:dyDescent="0.3">
      <c r="B18" s="17" t="s">
        <v>65</v>
      </c>
      <c r="C18" s="17" t="s">
        <v>66</v>
      </c>
      <c r="D18" s="17">
        <v>46800</v>
      </c>
      <c r="E18" s="17">
        <v>14.642857142857144</v>
      </c>
      <c r="F18" s="17">
        <v>46800</v>
      </c>
      <c r="G18" s="17">
        <v>6780</v>
      </c>
      <c r="H18" s="17">
        <v>3019.9999999999995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6E54-5F0A-4F8F-939F-6075793DD59C}">
  <dimension ref="A1:P45"/>
  <sheetViews>
    <sheetView workbookViewId="0">
      <selection activeCell="J18" sqref="J18"/>
    </sheetView>
  </sheetViews>
  <sheetFormatPr defaultRowHeight="15" x14ac:dyDescent="0.25"/>
  <cols>
    <col min="1" max="1" width="20.5703125" style="1" bestFit="1" customWidth="1"/>
    <col min="2" max="2" width="7.28515625" style="1" bestFit="1" customWidth="1"/>
    <col min="3" max="3" width="12.7109375" style="1" bestFit="1" customWidth="1"/>
    <col min="4" max="4" width="9.42578125" style="1" bestFit="1" customWidth="1"/>
    <col min="5" max="5" width="7.140625" style="1" bestFit="1" customWidth="1"/>
    <col min="6" max="6" width="7.42578125" style="1" bestFit="1" customWidth="1"/>
    <col min="7" max="7" width="9.28515625" style="1" bestFit="1" customWidth="1"/>
    <col min="8" max="8" width="12.140625" style="1" bestFit="1" customWidth="1"/>
    <col min="9" max="9" width="11.5703125" style="1" bestFit="1" customWidth="1"/>
    <col min="10" max="10" width="11.7109375" style="1" bestFit="1" customWidth="1"/>
    <col min="11" max="11" width="8.140625" style="1" bestFit="1" customWidth="1"/>
    <col min="12" max="12" width="9.85546875" style="1" bestFit="1" customWidth="1"/>
    <col min="13" max="13" width="12.140625" style="1" bestFit="1" customWidth="1"/>
    <col min="14" max="14" width="6" style="1" bestFit="1" customWidth="1"/>
    <col min="15" max="15" width="3" style="1" bestFit="1" customWidth="1"/>
    <col min="16" max="16" width="7" style="1" bestFit="1" customWidth="1"/>
    <col min="17" max="16384" width="9.140625" style="1"/>
  </cols>
  <sheetData>
    <row r="1" spans="1:16" x14ac:dyDescent="0.25">
      <c r="A1" s="2" t="s">
        <v>67</v>
      </c>
    </row>
    <row r="3" spans="1:16" x14ac:dyDescent="0.25">
      <c r="B3" s="2" t="s">
        <v>68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2" t="s">
        <v>75</v>
      </c>
      <c r="J3" s="2" t="s">
        <v>76</v>
      </c>
      <c r="K3" s="2" t="s">
        <v>77</v>
      </c>
      <c r="L3" s="2" t="s">
        <v>78</v>
      </c>
      <c r="M3" s="2" t="s">
        <v>79</v>
      </c>
      <c r="N3" s="2" t="s">
        <v>85</v>
      </c>
      <c r="P3" s="2" t="s">
        <v>80</v>
      </c>
    </row>
    <row r="4" spans="1:16" x14ac:dyDescent="0.25">
      <c r="A4" s="2" t="s">
        <v>81</v>
      </c>
      <c r="B4" s="1">
        <v>0</v>
      </c>
      <c r="C4" s="1">
        <v>0</v>
      </c>
      <c r="D4" s="1">
        <v>0</v>
      </c>
      <c r="E4" s="1">
        <v>3700</v>
      </c>
      <c r="F4" s="1">
        <v>0</v>
      </c>
      <c r="G4" s="1">
        <v>0</v>
      </c>
      <c r="H4" s="1">
        <v>0</v>
      </c>
      <c r="I4" s="1">
        <v>9000</v>
      </c>
      <c r="J4" s="1">
        <v>3300</v>
      </c>
      <c r="K4" s="1">
        <v>12000</v>
      </c>
      <c r="L4" s="1">
        <v>0</v>
      </c>
      <c r="M4" s="1">
        <v>0</v>
      </c>
      <c r="N4" s="1">
        <f>SUM(B4:M4)</f>
        <v>28000</v>
      </c>
      <c r="O4" s="1" t="s">
        <v>87</v>
      </c>
      <c r="P4" s="1">
        <v>40000</v>
      </c>
    </row>
    <row r="5" spans="1:16" x14ac:dyDescent="0.25">
      <c r="A5" s="2" t="s">
        <v>82</v>
      </c>
      <c r="B5" s="1">
        <v>0</v>
      </c>
      <c r="C5" s="1">
        <v>0</v>
      </c>
      <c r="D5" s="1">
        <v>0</v>
      </c>
      <c r="E5" s="1">
        <v>0</v>
      </c>
      <c r="F5" s="1">
        <v>4500</v>
      </c>
      <c r="G5" s="1">
        <v>4700</v>
      </c>
      <c r="H5" s="1">
        <v>0</v>
      </c>
      <c r="I5" s="1">
        <v>0</v>
      </c>
      <c r="J5" s="1">
        <v>0</v>
      </c>
      <c r="K5" s="1">
        <v>0</v>
      </c>
      <c r="L5" s="1">
        <v>9500</v>
      </c>
      <c r="M5" s="1">
        <v>16000</v>
      </c>
      <c r="N5" s="1">
        <f t="shared" ref="N5:N6" si="0">SUM(B5:M5)</f>
        <v>34700</v>
      </c>
      <c r="O5" s="1" t="s">
        <v>87</v>
      </c>
      <c r="P5" s="1">
        <v>35000</v>
      </c>
    </row>
    <row r="6" spans="1:16" x14ac:dyDescent="0.25">
      <c r="A6" s="23" t="s">
        <v>83</v>
      </c>
      <c r="B6" s="1">
        <v>5000</v>
      </c>
      <c r="C6" s="1">
        <v>0</v>
      </c>
      <c r="D6" s="1">
        <v>4200</v>
      </c>
      <c r="E6" s="1">
        <v>0</v>
      </c>
      <c r="F6" s="1">
        <v>0</v>
      </c>
      <c r="G6" s="1">
        <v>2800</v>
      </c>
      <c r="H6" s="1">
        <v>3000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4">
        <f t="shared" si="0"/>
        <v>15000</v>
      </c>
      <c r="O6" s="1" t="s">
        <v>87</v>
      </c>
      <c r="P6" s="24">
        <v>15000</v>
      </c>
    </row>
    <row r="7" spans="1:16" x14ac:dyDescent="0.25">
      <c r="A7" s="23" t="s">
        <v>84</v>
      </c>
      <c r="B7" s="1">
        <v>0</v>
      </c>
      <c r="C7" s="1">
        <v>16000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4">
        <f>SUM(B7:M7)</f>
        <v>16000</v>
      </c>
      <c r="O7" s="1" t="s">
        <v>87</v>
      </c>
      <c r="P7" s="24">
        <v>16000</v>
      </c>
    </row>
    <row r="8" spans="1:16" x14ac:dyDescent="0.25">
      <c r="A8" s="2" t="s">
        <v>85</v>
      </c>
      <c r="B8" s="1">
        <f>SUM(B4:B7)</f>
        <v>5000</v>
      </c>
      <c r="C8" s="1">
        <f>SUM(C4:C7)</f>
        <v>16000</v>
      </c>
      <c r="D8" s="1">
        <f>SUM(D4:D7)</f>
        <v>4200</v>
      </c>
      <c r="E8" s="1">
        <f>SUM(E4:E7)</f>
        <v>3700</v>
      </c>
      <c r="F8" s="1">
        <f t="shared" ref="F8:M8" si="1">SUM(F4:F7)</f>
        <v>4500</v>
      </c>
      <c r="G8" s="1">
        <f t="shared" si="1"/>
        <v>7500</v>
      </c>
      <c r="H8" s="1">
        <f t="shared" si="1"/>
        <v>3000</v>
      </c>
      <c r="I8" s="1">
        <f t="shared" si="1"/>
        <v>9000</v>
      </c>
      <c r="J8" s="1">
        <f t="shared" si="1"/>
        <v>3300</v>
      </c>
      <c r="K8" s="1">
        <f t="shared" si="1"/>
        <v>12000</v>
      </c>
      <c r="L8" s="1">
        <f t="shared" si="1"/>
        <v>9500</v>
      </c>
      <c r="M8" s="1">
        <f t="shared" si="1"/>
        <v>16000</v>
      </c>
    </row>
    <row r="9" spans="1:16" x14ac:dyDescent="0.25">
      <c r="A9" s="2" t="s">
        <v>86</v>
      </c>
      <c r="B9" s="1">
        <v>5000</v>
      </c>
      <c r="C9" s="1">
        <v>16000</v>
      </c>
      <c r="D9" s="1">
        <v>4200</v>
      </c>
      <c r="E9" s="1">
        <v>3700</v>
      </c>
      <c r="F9" s="1">
        <v>4500</v>
      </c>
      <c r="G9" s="1">
        <v>7500</v>
      </c>
      <c r="H9" s="1">
        <v>3000</v>
      </c>
      <c r="I9" s="1">
        <v>9000</v>
      </c>
      <c r="J9" s="1">
        <v>3300</v>
      </c>
      <c r="K9" s="1">
        <v>12000</v>
      </c>
      <c r="L9" s="1">
        <v>9500</v>
      </c>
      <c r="M9" s="1">
        <v>16000</v>
      </c>
    </row>
    <row r="11" spans="1:16" x14ac:dyDescent="0.25">
      <c r="B11" s="2" t="s">
        <v>68</v>
      </c>
      <c r="C11" s="2" t="s">
        <v>69</v>
      </c>
      <c r="D11" s="2" t="s">
        <v>70</v>
      </c>
      <c r="E11" s="2" t="s">
        <v>71</v>
      </c>
      <c r="F11" s="2" t="s">
        <v>72</v>
      </c>
      <c r="G11" s="2" t="s">
        <v>73</v>
      </c>
      <c r="H11" s="2" t="s">
        <v>74</v>
      </c>
      <c r="I11" s="2" t="s">
        <v>75</v>
      </c>
      <c r="J11" s="2" t="s">
        <v>76</v>
      </c>
      <c r="K11" s="2" t="s">
        <v>77</v>
      </c>
      <c r="L11" s="2" t="s">
        <v>78</v>
      </c>
      <c r="M11" s="2" t="s">
        <v>79</v>
      </c>
    </row>
    <row r="12" spans="1:16" x14ac:dyDescent="0.25">
      <c r="A12" s="2" t="s">
        <v>81</v>
      </c>
      <c r="B12" s="21">
        <v>2.15</v>
      </c>
      <c r="C12" s="21">
        <v>2.1</v>
      </c>
      <c r="D12" s="21">
        <v>1.75</v>
      </c>
      <c r="E12" s="21">
        <v>1.5</v>
      </c>
      <c r="F12" s="21">
        <v>1.2</v>
      </c>
      <c r="G12" s="21">
        <v>0.65</v>
      </c>
      <c r="H12" s="21">
        <v>0.9</v>
      </c>
      <c r="I12" s="21">
        <v>0.8</v>
      </c>
      <c r="J12" s="21">
        <v>0.35</v>
      </c>
      <c r="K12" s="21">
        <v>0.15</v>
      </c>
      <c r="L12" s="21">
        <v>0.6</v>
      </c>
      <c r="M12" s="21">
        <v>0.5</v>
      </c>
    </row>
    <row r="13" spans="1:16" x14ac:dyDescent="0.25">
      <c r="A13" s="2" t="s">
        <v>82</v>
      </c>
      <c r="B13" s="21">
        <v>1.95</v>
      </c>
      <c r="C13" s="21">
        <v>2</v>
      </c>
      <c r="D13" s="21">
        <v>1.7</v>
      </c>
      <c r="E13" s="21">
        <v>1.53</v>
      </c>
      <c r="F13" s="21">
        <v>1.1000000000000001</v>
      </c>
      <c r="G13" s="21">
        <v>0.55000000000000004</v>
      </c>
      <c r="H13" s="21">
        <v>0.6</v>
      </c>
      <c r="I13" s="21">
        <v>1.05</v>
      </c>
      <c r="J13" s="21">
        <v>0.6</v>
      </c>
      <c r="K13" s="21">
        <v>0.5</v>
      </c>
      <c r="L13" s="21">
        <v>0.25</v>
      </c>
      <c r="M13" s="21">
        <v>0.3</v>
      </c>
    </row>
    <row r="14" spans="1:16" x14ac:dyDescent="0.25">
      <c r="A14" s="2" t="s">
        <v>83</v>
      </c>
      <c r="B14" s="21">
        <v>1.7</v>
      </c>
      <c r="C14" s="21">
        <v>1.85</v>
      </c>
      <c r="D14" s="21">
        <v>1.5</v>
      </c>
      <c r="E14" s="21">
        <v>1.41</v>
      </c>
      <c r="F14" s="21">
        <v>0.95</v>
      </c>
      <c r="G14" s="21">
        <v>0.4</v>
      </c>
      <c r="H14" s="21">
        <v>0.4</v>
      </c>
      <c r="I14" s="21">
        <v>0.95</v>
      </c>
      <c r="J14" s="21">
        <v>0.7</v>
      </c>
      <c r="K14" s="21">
        <v>0.7</v>
      </c>
      <c r="L14" s="21">
        <v>0.35</v>
      </c>
      <c r="M14" s="21">
        <v>0.4</v>
      </c>
    </row>
    <row r="15" spans="1:16" x14ac:dyDescent="0.25">
      <c r="A15" s="2" t="s">
        <v>84</v>
      </c>
      <c r="B15" s="21">
        <v>0.6</v>
      </c>
      <c r="C15" s="21">
        <v>0.55000000000000004</v>
      </c>
      <c r="D15" s="21">
        <v>0.35</v>
      </c>
      <c r="E15" s="21">
        <v>0.6</v>
      </c>
      <c r="F15" s="21">
        <v>0.4</v>
      </c>
      <c r="G15" s="21">
        <v>0.95</v>
      </c>
      <c r="H15" s="21">
        <v>1</v>
      </c>
      <c r="I15" s="21">
        <v>1.1000000000000001</v>
      </c>
      <c r="J15" s="21">
        <v>1.35</v>
      </c>
      <c r="K15" s="21">
        <v>1.6</v>
      </c>
      <c r="L15" s="21">
        <v>1.6</v>
      </c>
      <c r="M15" s="21">
        <v>1.7</v>
      </c>
    </row>
    <row r="16" spans="1:16" x14ac:dyDescent="0.25">
      <c r="A16" s="2"/>
    </row>
    <row r="17" spans="1:1" x14ac:dyDescent="0.25">
      <c r="A17" s="2" t="s">
        <v>88</v>
      </c>
    </row>
    <row r="18" spans="1:1" x14ac:dyDescent="0.25">
      <c r="A18" s="22">
        <f>SUMPRODUCT(B4:M7, B12:M15)</f>
        <v>56335</v>
      </c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1" spans="1:1" x14ac:dyDescent="0.25">
      <c r="A41" s="20"/>
    </row>
    <row r="42" spans="1:1" x14ac:dyDescent="0.25">
      <c r="A42" s="20"/>
    </row>
    <row r="43" spans="1:1" x14ac:dyDescent="0.25">
      <c r="A43" s="20"/>
    </row>
    <row r="44" spans="1:1" x14ac:dyDescent="0.25">
      <c r="A44" s="20"/>
    </row>
    <row r="45" spans="1:1" x14ac:dyDescent="0.25">
      <c r="A45" s="20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7148-96F2-48D0-88A9-58037F8C9054}">
  <dimension ref="A1:H76"/>
  <sheetViews>
    <sheetView topLeftCell="A58" workbookViewId="0">
      <selection activeCell="A73" sqref="A73"/>
    </sheetView>
  </sheetViews>
  <sheetFormatPr defaultRowHeight="15" x14ac:dyDescent="0.25"/>
  <cols>
    <col min="1" max="1" width="66.7109375" style="1" bestFit="1" customWidth="1"/>
    <col min="2" max="2" width="5.7109375" style="1" bestFit="1" customWidth="1"/>
    <col min="3" max="3" width="25.140625" style="1" bestFit="1" customWidth="1"/>
    <col min="4" max="4" width="6.140625" style="1" bestFit="1" customWidth="1"/>
    <col min="5" max="5" width="12" style="1" bestFit="1" customWidth="1"/>
    <col min="6" max="6" width="10.85546875" style="1" bestFit="1" customWidth="1"/>
    <col min="7" max="8" width="12" style="1" bestFit="1" customWidth="1"/>
    <col min="9" max="16384" width="9.140625" style="1"/>
  </cols>
  <sheetData>
    <row r="1" spans="1:8" x14ac:dyDescent="0.25">
      <c r="A1" s="2" t="s">
        <v>22</v>
      </c>
    </row>
    <row r="2" spans="1:8" x14ac:dyDescent="0.25">
      <c r="A2" s="2" t="s">
        <v>89</v>
      </c>
    </row>
    <row r="3" spans="1:8" x14ac:dyDescent="0.25">
      <c r="A3" s="2" t="s">
        <v>90</v>
      </c>
    </row>
    <row r="6" spans="1:8" ht="15.75" thickBot="1" x14ac:dyDescent="0.3">
      <c r="A6" s="1" t="s">
        <v>25</v>
      </c>
    </row>
    <row r="7" spans="1:8" x14ac:dyDescent="0.25">
      <c r="B7" s="14"/>
      <c r="C7" s="14"/>
      <c r="D7" s="14" t="s">
        <v>28</v>
      </c>
      <c r="E7" s="14" t="s">
        <v>30</v>
      </c>
      <c r="F7" s="14" t="s">
        <v>32</v>
      </c>
      <c r="G7" s="14" t="s">
        <v>34</v>
      </c>
      <c r="H7" s="14" t="s">
        <v>34</v>
      </c>
    </row>
    <row r="8" spans="1:8" ht="15.75" thickBot="1" x14ac:dyDescent="0.3">
      <c r="B8" s="15" t="s">
        <v>26</v>
      </c>
      <c r="C8" s="15" t="s">
        <v>27</v>
      </c>
      <c r="D8" s="15" t="s">
        <v>29</v>
      </c>
      <c r="E8" s="15" t="s">
        <v>31</v>
      </c>
      <c r="F8" s="15" t="s">
        <v>33</v>
      </c>
      <c r="G8" s="15" t="s">
        <v>35</v>
      </c>
      <c r="H8" s="15" t="s">
        <v>36</v>
      </c>
    </row>
    <row r="9" spans="1:8" x14ac:dyDescent="0.25">
      <c r="B9" s="16" t="s">
        <v>91</v>
      </c>
      <c r="C9" s="16" t="s">
        <v>92</v>
      </c>
      <c r="D9" s="16">
        <v>0</v>
      </c>
      <c r="E9" s="16">
        <v>0.29999999999999849</v>
      </c>
      <c r="F9" s="16">
        <v>2.15</v>
      </c>
      <c r="G9" s="16">
        <v>1E+30</v>
      </c>
      <c r="H9" s="16">
        <v>0.29999999999999849</v>
      </c>
    </row>
    <row r="10" spans="1:8" x14ac:dyDescent="0.25">
      <c r="B10" s="16" t="s">
        <v>93</v>
      </c>
      <c r="C10" s="16" t="s">
        <v>94</v>
      </c>
      <c r="D10" s="16">
        <v>0</v>
      </c>
      <c r="E10" s="16">
        <v>9.9999999999996536E-2</v>
      </c>
      <c r="F10" s="16">
        <v>2.1</v>
      </c>
      <c r="G10" s="16">
        <v>1E+30</v>
      </c>
      <c r="H10" s="16">
        <v>9.9999999999996536E-2</v>
      </c>
    </row>
    <row r="11" spans="1:8" x14ac:dyDescent="0.25">
      <c r="B11" s="16" t="s">
        <v>95</v>
      </c>
      <c r="C11" s="16" t="s">
        <v>96</v>
      </c>
      <c r="D11" s="16">
        <v>0</v>
      </c>
      <c r="E11" s="16">
        <v>9.9999999999997868E-2</v>
      </c>
      <c r="F11" s="16">
        <v>1.75</v>
      </c>
      <c r="G11" s="16">
        <v>1E+30</v>
      </c>
      <c r="H11" s="16">
        <v>9.9999999999997868E-2</v>
      </c>
    </row>
    <row r="12" spans="1:8" x14ac:dyDescent="0.25">
      <c r="B12" s="16" t="s">
        <v>97</v>
      </c>
      <c r="C12" s="16" t="s">
        <v>98</v>
      </c>
      <c r="D12" s="16">
        <v>3700</v>
      </c>
      <c r="E12" s="16">
        <v>0</v>
      </c>
      <c r="F12" s="16">
        <v>1.5</v>
      </c>
      <c r="G12" s="16">
        <v>3.0000000000001137E-2</v>
      </c>
      <c r="H12" s="16">
        <v>1.5</v>
      </c>
    </row>
    <row r="13" spans="1:8" x14ac:dyDescent="0.25">
      <c r="B13" s="16" t="s">
        <v>99</v>
      </c>
      <c r="C13" s="16" t="s">
        <v>100</v>
      </c>
      <c r="D13" s="16">
        <v>0</v>
      </c>
      <c r="E13" s="16">
        <v>9.9999999999997868E-2</v>
      </c>
      <c r="F13" s="16">
        <v>1.1999999999999993</v>
      </c>
      <c r="G13" s="16">
        <v>1E+30</v>
      </c>
      <c r="H13" s="16">
        <v>9.9999999999997868E-2</v>
      </c>
    </row>
    <row r="14" spans="1:8" x14ac:dyDescent="0.25">
      <c r="B14" s="16" t="s">
        <v>101</v>
      </c>
      <c r="C14" s="16" t="s">
        <v>102</v>
      </c>
      <c r="D14" s="16">
        <v>0</v>
      </c>
      <c r="E14" s="16">
        <v>9.9999999999999645E-2</v>
      </c>
      <c r="F14" s="16">
        <v>0.65000000000000036</v>
      </c>
      <c r="G14" s="16">
        <v>1E+30</v>
      </c>
      <c r="H14" s="16">
        <v>9.9999999999999645E-2</v>
      </c>
    </row>
    <row r="15" spans="1:8" x14ac:dyDescent="0.25">
      <c r="B15" s="16" t="s">
        <v>103</v>
      </c>
      <c r="C15" s="16" t="s">
        <v>104</v>
      </c>
      <c r="D15" s="16">
        <v>0</v>
      </c>
      <c r="E15" s="16">
        <v>0.34999999999999964</v>
      </c>
      <c r="F15" s="16">
        <v>0.90000000000000036</v>
      </c>
      <c r="G15" s="16">
        <v>1E+30</v>
      </c>
      <c r="H15" s="16">
        <v>0.34999999999999964</v>
      </c>
    </row>
    <row r="16" spans="1:8" x14ac:dyDescent="0.25">
      <c r="B16" s="16" t="s">
        <v>105</v>
      </c>
      <c r="C16" s="16" t="s">
        <v>106</v>
      </c>
      <c r="D16" s="16">
        <v>9000</v>
      </c>
      <c r="E16" s="16">
        <v>0</v>
      </c>
      <c r="F16" s="16">
        <v>0.80000000000000071</v>
      </c>
      <c r="G16" s="16">
        <v>0.25</v>
      </c>
      <c r="H16" s="16">
        <v>0.80000000000000071</v>
      </c>
    </row>
    <row r="17" spans="2:8" x14ac:dyDescent="0.25">
      <c r="B17" s="16" t="s">
        <v>107</v>
      </c>
      <c r="C17" s="16" t="s">
        <v>108</v>
      </c>
      <c r="D17" s="16">
        <v>3300</v>
      </c>
      <c r="E17" s="16">
        <v>0</v>
      </c>
      <c r="F17" s="16">
        <v>0.34999999999999964</v>
      </c>
      <c r="G17" s="16">
        <v>0.25000000000000178</v>
      </c>
      <c r="H17" s="16">
        <v>0.34999999999999964</v>
      </c>
    </row>
    <row r="18" spans="2:8" x14ac:dyDescent="0.25">
      <c r="B18" s="16" t="s">
        <v>109</v>
      </c>
      <c r="C18" s="16" t="s">
        <v>110</v>
      </c>
      <c r="D18" s="16">
        <v>12000</v>
      </c>
      <c r="E18" s="16">
        <v>0</v>
      </c>
      <c r="F18" s="16">
        <v>0.15000000000000036</v>
      </c>
      <c r="G18" s="16">
        <v>0.34999999999999964</v>
      </c>
      <c r="H18" s="16">
        <v>0.15000000000000036</v>
      </c>
    </row>
    <row r="19" spans="2:8" x14ac:dyDescent="0.25">
      <c r="B19" s="16" t="s">
        <v>111</v>
      </c>
      <c r="C19" s="16" t="s">
        <v>112</v>
      </c>
      <c r="D19" s="16">
        <v>0</v>
      </c>
      <c r="E19" s="16">
        <v>0.34999999999999964</v>
      </c>
      <c r="F19" s="16">
        <v>0.59999999999999964</v>
      </c>
      <c r="G19" s="16">
        <v>1E+30</v>
      </c>
      <c r="H19" s="16">
        <v>0.34999999999999964</v>
      </c>
    </row>
    <row r="20" spans="2:8" x14ac:dyDescent="0.25">
      <c r="B20" s="16" t="s">
        <v>113</v>
      </c>
      <c r="C20" s="16" t="s">
        <v>114</v>
      </c>
      <c r="D20" s="16">
        <v>0</v>
      </c>
      <c r="E20" s="16">
        <v>0.19999999999999929</v>
      </c>
      <c r="F20" s="16">
        <v>0.5</v>
      </c>
      <c r="G20" s="16">
        <v>1E+30</v>
      </c>
      <c r="H20" s="16">
        <v>0.19999999999999929</v>
      </c>
    </row>
    <row r="21" spans="2:8" x14ac:dyDescent="0.25">
      <c r="B21" s="16" t="s">
        <v>115</v>
      </c>
      <c r="C21" s="16" t="s">
        <v>116</v>
      </c>
      <c r="D21" s="16">
        <v>0</v>
      </c>
      <c r="E21" s="16">
        <v>9.9999999999997868E-2</v>
      </c>
      <c r="F21" s="16">
        <v>1.9499999999999993</v>
      </c>
      <c r="G21" s="16">
        <v>1E+30</v>
      </c>
      <c r="H21" s="16">
        <v>9.9999999999997868E-2</v>
      </c>
    </row>
    <row r="22" spans="2:8" x14ac:dyDescent="0.25">
      <c r="B22" s="16" t="s">
        <v>117</v>
      </c>
      <c r="C22" s="16" t="s">
        <v>118</v>
      </c>
      <c r="D22" s="16">
        <v>0</v>
      </c>
      <c r="E22" s="16">
        <v>0</v>
      </c>
      <c r="F22" s="16">
        <v>2.0000000000000018</v>
      </c>
      <c r="G22" s="16">
        <v>1E+30</v>
      </c>
      <c r="H22" s="16">
        <v>0</v>
      </c>
    </row>
    <row r="23" spans="2:8" x14ac:dyDescent="0.25">
      <c r="B23" s="16" t="s">
        <v>119</v>
      </c>
      <c r="C23" s="16" t="s">
        <v>120</v>
      </c>
      <c r="D23" s="16">
        <v>0</v>
      </c>
      <c r="E23" s="16">
        <v>4.9999999999997158E-2</v>
      </c>
      <c r="F23" s="16">
        <v>1.6999999999999993</v>
      </c>
      <c r="G23" s="16">
        <v>1E+30</v>
      </c>
      <c r="H23" s="16">
        <v>4.9999999999997158E-2</v>
      </c>
    </row>
    <row r="24" spans="2:8" x14ac:dyDescent="0.25">
      <c r="B24" s="16" t="s">
        <v>121</v>
      </c>
      <c r="C24" s="16" t="s">
        <v>122</v>
      </c>
      <c r="D24" s="16">
        <v>0</v>
      </c>
      <c r="E24" s="16">
        <v>3.0000000000001137E-2</v>
      </c>
      <c r="F24" s="16">
        <v>1.5300000000000011</v>
      </c>
      <c r="G24" s="16">
        <v>1E+30</v>
      </c>
      <c r="H24" s="16">
        <v>3.0000000000001137E-2</v>
      </c>
    </row>
    <row r="25" spans="2:8" x14ac:dyDescent="0.25">
      <c r="B25" s="16" t="s">
        <v>123</v>
      </c>
      <c r="C25" s="16" t="s">
        <v>124</v>
      </c>
      <c r="D25" s="16">
        <v>4500</v>
      </c>
      <c r="E25" s="16">
        <v>0</v>
      </c>
      <c r="F25" s="16">
        <v>1.1000000000000014</v>
      </c>
      <c r="G25" s="16">
        <v>3.5527136788005009E-15</v>
      </c>
      <c r="H25" s="16">
        <v>1.1000000000000014</v>
      </c>
    </row>
    <row r="26" spans="2:8" x14ac:dyDescent="0.25">
      <c r="B26" s="16" t="s">
        <v>125</v>
      </c>
      <c r="C26" s="16" t="s">
        <v>126</v>
      </c>
      <c r="D26" s="16">
        <v>4700</v>
      </c>
      <c r="E26" s="16">
        <v>0</v>
      </c>
      <c r="F26" s="16">
        <v>0.55000000000000071</v>
      </c>
      <c r="G26" s="16">
        <v>0</v>
      </c>
      <c r="H26" s="16">
        <v>3.5527136788005009E-15</v>
      </c>
    </row>
    <row r="27" spans="2:8" x14ac:dyDescent="0.25">
      <c r="B27" s="16" t="s">
        <v>127</v>
      </c>
      <c r="C27" s="16" t="s">
        <v>128</v>
      </c>
      <c r="D27" s="16">
        <v>0</v>
      </c>
      <c r="E27" s="16">
        <v>5.0000000000000711E-2</v>
      </c>
      <c r="F27" s="16">
        <v>0.60000000000000142</v>
      </c>
      <c r="G27" s="16">
        <v>1E+30</v>
      </c>
      <c r="H27" s="16">
        <v>5.0000000000000711E-2</v>
      </c>
    </row>
    <row r="28" spans="2:8" x14ac:dyDescent="0.25">
      <c r="B28" s="16" t="s">
        <v>129</v>
      </c>
      <c r="C28" s="16" t="s">
        <v>130</v>
      </c>
      <c r="D28" s="16">
        <v>0</v>
      </c>
      <c r="E28" s="16">
        <v>0.25</v>
      </c>
      <c r="F28" s="16">
        <v>1.0500000000000007</v>
      </c>
      <c r="G28" s="16">
        <v>1E+30</v>
      </c>
      <c r="H28" s="16">
        <v>0.25</v>
      </c>
    </row>
    <row r="29" spans="2:8" x14ac:dyDescent="0.25">
      <c r="B29" s="16" t="s">
        <v>131</v>
      </c>
      <c r="C29" s="16" t="s">
        <v>132</v>
      </c>
      <c r="D29" s="16">
        <v>0</v>
      </c>
      <c r="E29" s="16">
        <v>0.25000000000000178</v>
      </c>
      <c r="F29" s="16">
        <v>0.60000000000000142</v>
      </c>
      <c r="G29" s="16">
        <v>1E+30</v>
      </c>
      <c r="H29" s="16">
        <v>0.25000000000000178</v>
      </c>
    </row>
    <row r="30" spans="2:8" x14ac:dyDescent="0.25">
      <c r="B30" s="16" t="s">
        <v>133</v>
      </c>
      <c r="C30" s="16" t="s">
        <v>134</v>
      </c>
      <c r="D30" s="16">
        <v>0</v>
      </c>
      <c r="E30" s="16">
        <v>0.34999999999999964</v>
      </c>
      <c r="F30" s="16">
        <v>0.5</v>
      </c>
      <c r="G30" s="16">
        <v>1E+30</v>
      </c>
      <c r="H30" s="16">
        <v>0.34999999999999964</v>
      </c>
    </row>
    <row r="31" spans="2:8" x14ac:dyDescent="0.25">
      <c r="B31" s="16" t="s">
        <v>135</v>
      </c>
      <c r="C31" s="16" t="s">
        <v>136</v>
      </c>
      <c r="D31" s="16">
        <v>9500</v>
      </c>
      <c r="E31" s="16">
        <v>0</v>
      </c>
      <c r="F31" s="16">
        <v>0.25</v>
      </c>
      <c r="G31" s="16">
        <v>0.25000000000000355</v>
      </c>
      <c r="H31" s="16">
        <v>0.25</v>
      </c>
    </row>
    <row r="32" spans="2:8" x14ac:dyDescent="0.25">
      <c r="B32" s="16" t="s">
        <v>137</v>
      </c>
      <c r="C32" s="16" t="s">
        <v>138</v>
      </c>
      <c r="D32" s="16">
        <v>16000</v>
      </c>
      <c r="E32" s="16">
        <v>0</v>
      </c>
      <c r="F32" s="16">
        <v>0.30000000000000071</v>
      </c>
      <c r="G32" s="16">
        <v>0.19999999999999929</v>
      </c>
      <c r="H32" s="16">
        <v>0.30000000000000071</v>
      </c>
    </row>
    <row r="33" spans="2:8" x14ac:dyDescent="0.25">
      <c r="B33" s="16" t="s">
        <v>139</v>
      </c>
      <c r="C33" s="16" t="s">
        <v>140</v>
      </c>
      <c r="D33" s="16">
        <v>5000</v>
      </c>
      <c r="E33" s="16">
        <v>0</v>
      </c>
      <c r="F33" s="16">
        <v>1.6999999999999993</v>
      </c>
      <c r="G33" s="16">
        <v>9.9999999999997868E-2</v>
      </c>
      <c r="H33" s="16">
        <v>1.8500000000000014</v>
      </c>
    </row>
    <row r="34" spans="2:8" x14ac:dyDescent="0.25">
      <c r="B34" s="16" t="s">
        <v>141</v>
      </c>
      <c r="C34" s="16" t="s">
        <v>142</v>
      </c>
      <c r="D34" s="16">
        <v>0</v>
      </c>
      <c r="E34" s="16">
        <v>0</v>
      </c>
      <c r="F34" s="16">
        <v>1.8500000000000014</v>
      </c>
      <c r="G34" s="16">
        <v>0</v>
      </c>
      <c r="H34" s="16">
        <v>0.15000000000000568</v>
      </c>
    </row>
    <row r="35" spans="2:8" x14ac:dyDescent="0.25">
      <c r="B35" s="16" t="s">
        <v>143</v>
      </c>
      <c r="C35" s="16" t="s">
        <v>144</v>
      </c>
      <c r="D35" s="16">
        <v>4200</v>
      </c>
      <c r="E35" s="16">
        <v>0</v>
      </c>
      <c r="F35" s="16">
        <v>1.5</v>
      </c>
      <c r="G35" s="16">
        <v>4.9999999999997158E-2</v>
      </c>
      <c r="H35" s="16">
        <v>1.6500000000000021</v>
      </c>
    </row>
    <row r="36" spans="2:8" x14ac:dyDescent="0.25">
      <c r="B36" s="16" t="s">
        <v>145</v>
      </c>
      <c r="C36" s="16" t="s">
        <v>146</v>
      </c>
      <c r="D36" s="16">
        <v>0</v>
      </c>
      <c r="E36" s="16">
        <v>6.0000000000002274E-2</v>
      </c>
      <c r="F36" s="16">
        <v>1.4100000000000001</v>
      </c>
      <c r="G36" s="16">
        <v>1E+30</v>
      </c>
      <c r="H36" s="16">
        <v>6.0000000000002274E-2</v>
      </c>
    </row>
    <row r="37" spans="2:8" x14ac:dyDescent="0.25">
      <c r="B37" s="16" t="s">
        <v>147</v>
      </c>
      <c r="C37" s="16" t="s">
        <v>148</v>
      </c>
      <c r="D37" s="16">
        <v>0</v>
      </c>
      <c r="E37" s="16">
        <v>3.5527136788005009E-15</v>
      </c>
      <c r="F37" s="16">
        <v>0.95000000000000284</v>
      </c>
      <c r="G37" s="16">
        <v>1E+30</v>
      </c>
      <c r="H37" s="16">
        <v>3.5527136788005009E-15</v>
      </c>
    </row>
    <row r="38" spans="2:8" x14ac:dyDescent="0.25">
      <c r="B38" s="16" t="s">
        <v>149</v>
      </c>
      <c r="C38" s="16" t="s">
        <v>150</v>
      </c>
      <c r="D38" s="16">
        <v>2800</v>
      </c>
      <c r="E38" s="16">
        <v>0</v>
      </c>
      <c r="F38" s="16">
        <v>0.39999999999999858</v>
      </c>
      <c r="G38" s="16">
        <v>3.5527136788005009E-15</v>
      </c>
      <c r="H38" s="16">
        <v>0</v>
      </c>
    </row>
    <row r="39" spans="2:8" x14ac:dyDescent="0.25">
      <c r="B39" s="16" t="s">
        <v>151</v>
      </c>
      <c r="C39" s="16" t="s">
        <v>152</v>
      </c>
      <c r="D39" s="16">
        <v>3000</v>
      </c>
      <c r="E39" s="16">
        <v>0</v>
      </c>
      <c r="F39" s="16">
        <v>0.39999999999999858</v>
      </c>
      <c r="G39" s="16">
        <v>5.0000000000000711E-2</v>
      </c>
      <c r="H39" s="16">
        <v>0.55000000000000071</v>
      </c>
    </row>
    <row r="40" spans="2:8" x14ac:dyDescent="0.25">
      <c r="B40" s="16" t="s">
        <v>153</v>
      </c>
      <c r="C40" s="16" t="s">
        <v>154</v>
      </c>
      <c r="D40" s="16">
        <v>0</v>
      </c>
      <c r="E40" s="16">
        <v>0.30000000000000426</v>
      </c>
      <c r="F40" s="16">
        <v>0.95000000000000284</v>
      </c>
      <c r="G40" s="16">
        <v>1E+30</v>
      </c>
      <c r="H40" s="16">
        <v>0.30000000000000426</v>
      </c>
    </row>
    <row r="41" spans="2:8" x14ac:dyDescent="0.25">
      <c r="B41" s="16" t="s">
        <v>155</v>
      </c>
      <c r="C41" s="16" t="s">
        <v>156</v>
      </c>
      <c r="D41" s="16">
        <v>0</v>
      </c>
      <c r="E41" s="16">
        <v>0.50000000000000533</v>
      </c>
      <c r="F41" s="16">
        <v>0.70000000000000284</v>
      </c>
      <c r="G41" s="16">
        <v>1E+30</v>
      </c>
      <c r="H41" s="16">
        <v>0.50000000000000533</v>
      </c>
    </row>
    <row r="42" spans="2:8" x14ac:dyDescent="0.25">
      <c r="B42" s="16" t="s">
        <v>157</v>
      </c>
      <c r="C42" s="16" t="s">
        <v>158</v>
      </c>
      <c r="D42" s="16">
        <v>0</v>
      </c>
      <c r="E42" s="16">
        <v>0.70000000000000462</v>
      </c>
      <c r="F42" s="16">
        <v>0.70000000000000284</v>
      </c>
      <c r="G42" s="16">
        <v>1E+30</v>
      </c>
      <c r="H42" s="16">
        <v>0.70000000000000462</v>
      </c>
    </row>
    <row r="43" spans="2:8" x14ac:dyDescent="0.25">
      <c r="B43" s="16" t="s">
        <v>159</v>
      </c>
      <c r="C43" s="16" t="s">
        <v>160</v>
      </c>
      <c r="D43" s="16">
        <v>0</v>
      </c>
      <c r="E43" s="16">
        <v>0.25000000000000355</v>
      </c>
      <c r="F43" s="16">
        <v>0.35000000000000142</v>
      </c>
      <c r="G43" s="16">
        <v>1E+30</v>
      </c>
      <c r="H43" s="16">
        <v>0.25000000000000355</v>
      </c>
    </row>
    <row r="44" spans="2:8" x14ac:dyDescent="0.25">
      <c r="B44" s="16" t="s">
        <v>161</v>
      </c>
      <c r="C44" s="16" t="s">
        <v>162</v>
      </c>
      <c r="D44" s="16">
        <v>0</v>
      </c>
      <c r="E44" s="16">
        <v>0.25</v>
      </c>
      <c r="F44" s="16">
        <v>0.39999999999999858</v>
      </c>
      <c r="G44" s="16">
        <v>1E+30</v>
      </c>
      <c r="H44" s="16">
        <v>0.25</v>
      </c>
    </row>
    <row r="45" spans="2:8" x14ac:dyDescent="0.25">
      <c r="B45" s="16" t="s">
        <v>163</v>
      </c>
      <c r="C45" s="16" t="s">
        <v>164</v>
      </c>
      <c r="D45" s="16">
        <v>0</v>
      </c>
      <c r="E45" s="16">
        <v>0.20000000000000639</v>
      </c>
      <c r="F45" s="16">
        <v>0.60000000000000142</v>
      </c>
      <c r="G45" s="16">
        <v>1E+30</v>
      </c>
      <c r="H45" s="16">
        <v>0.20000000000000639</v>
      </c>
    </row>
    <row r="46" spans="2:8" x14ac:dyDescent="0.25">
      <c r="B46" s="16" t="s">
        <v>165</v>
      </c>
      <c r="C46" s="16" t="s">
        <v>166</v>
      </c>
      <c r="D46" s="16">
        <v>16000</v>
      </c>
      <c r="E46" s="16">
        <v>0</v>
      </c>
      <c r="F46" s="16">
        <v>0.54999999999999716</v>
      </c>
      <c r="G46" s="16">
        <v>0.15000000000000568</v>
      </c>
      <c r="H46" s="16">
        <v>1E+30</v>
      </c>
    </row>
    <row r="47" spans="2:8" x14ac:dyDescent="0.25">
      <c r="B47" s="16" t="s">
        <v>167</v>
      </c>
      <c r="C47" s="16" t="s">
        <v>168</v>
      </c>
      <c r="D47" s="16">
        <v>0</v>
      </c>
      <c r="E47" s="16">
        <v>0.15000000000000568</v>
      </c>
      <c r="F47" s="16">
        <v>0.35000000000000142</v>
      </c>
      <c r="G47" s="16">
        <v>1E+30</v>
      </c>
      <c r="H47" s="16">
        <v>0.15000000000000568</v>
      </c>
    </row>
    <row r="48" spans="2:8" x14ac:dyDescent="0.25">
      <c r="B48" s="16" t="s">
        <v>169</v>
      </c>
      <c r="C48" s="16" t="s">
        <v>170</v>
      </c>
      <c r="D48" s="16">
        <v>0</v>
      </c>
      <c r="E48" s="16">
        <v>0.55000000000000782</v>
      </c>
      <c r="F48" s="16">
        <v>0.60000000000000142</v>
      </c>
      <c r="G48" s="16">
        <v>1E+30</v>
      </c>
      <c r="H48" s="16">
        <v>0.55000000000000782</v>
      </c>
    </row>
    <row r="49" spans="1:8" x14ac:dyDescent="0.25">
      <c r="B49" s="16" t="s">
        <v>171</v>
      </c>
      <c r="C49" s="16" t="s">
        <v>172</v>
      </c>
      <c r="D49" s="16">
        <v>0</v>
      </c>
      <c r="E49" s="16">
        <v>0.75000000000000355</v>
      </c>
      <c r="F49" s="16">
        <v>0.39999999999999858</v>
      </c>
      <c r="G49" s="16">
        <v>1E+30</v>
      </c>
      <c r="H49" s="16">
        <v>0.75000000000000355</v>
      </c>
    </row>
    <row r="50" spans="1:8" x14ac:dyDescent="0.25">
      <c r="B50" s="16" t="s">
        <v>173</v>
      </c>
      <c r="C50" s="16" t="s">
        <v>174</v>
      </c>
      <c r="D50" s="16">
        <v>0</v>
      </c>
      <c r="E50" s="16">
        <v>1.8500000000000085</v>
      </c>
      <c r="F50" s="16">
        <v>0.95000000000000284</v>
      </c>
      <c r="G50" s="16">
        <v>1E+30</v>
      </c>
      <c r="H50" s="16">
        <v>1.8500000000000085</v>
      </c>
    </row>
    <row r="51" spans="1:8" x14ac:dyDescent="0.25">
      <c r="B51" s="16" t="s">
        <v>175</v>
      </c>
      <c r="C51" s="16" t="s">
        <v>176</v>
      </c>
      <c r="D51" s="16">
        <v>0</v>
      </c>
      <c r="E51" s="16">
        <v>1.9000000000000057</v>
      </c>
      <c r="F51" s="16">
        <v>1</v>
      </c>
      <c r="G51" s="16">
        <v>1E+30</v>
      </c>
      <c r="H51" s="16">
        <v>1.9000000000000057</v>
      </c>
    </row>
    <row r="52" spans="1:8" x14ac:dyDescent="0.25">
      <c r="B52" s="16" t="s">
        <v>177</v>
      </c>
      <c r="C52" s="16" t="s">
        <v>178</v>
      </c>
      <c r="D52" s="16">
        <v>0</v>
      </c>
      <c r="E52" s="16">
        <v>1.7500000000000071</v>
      </c>
      <c r="F52" s="16">
        <v>1.1000000000000014</v>
      </c>
      <c r="G52" s="16">
        <v>1E+30</v>
      </c>
      <c r="H52" s="16">
        <v>1.7500000000000071</v>
      </c>
    </row>
    <row r="53" spans="1:8" x14ac:dyDescent="0.25">
      <c r="B53" s="16" t="s">
        <v>179</v>
      </c>
      <c r="C53" s="16" t="s">
        <v>180</v>
      </c>
      <c r="D53" s="16">
        <v>0</v>
      </c>
      <c r="E53" s="16">
        <v>2.4500000000000082</v>
      </c>
      <c r="F53" s="16">
        <v>1.3500000000000014</v>
      </c>
      <c r="G53" s="16">
        <v>1E+30</v>
      </c>
      <c r="H53" s="16">
        <v>2.4500000000000082</v>
      </c>
    </row>
    <row r="54" spans="1:8" x14ac:dyDescent="0.25">
      <c r="B54" s="16" t="s">
        <v>181</v>
      </c>
      <c r="C54" s="16" t="s">
        <v>182</v>
      </c>
      <c r="D54" s="16">
        <v>0</v>
      </c>
      <c r="E54" s="16">
        <v>2.9000000000000075</v>
      </c>
      <c r="F54" s="16">
        <v>1.6000000000000014</v>
      </c>
      <c r="G54" s="16">
        <v>1E+30</v>
      </c>
      <c r="H54" s="16">
        <v>2.9000000000000075</v>
      </c>
    </row>
    <row r="55" spans="1:8" x14ac:dyDescent="0.25">
      <c r="B55" s="16" t="s">
        <v>183</v>
      </c>
      <c r="C55" s="16" t="s">
        <v>184</v>
      </c>
      <c r="D55" s="16">
        <v>0</v>
      </c>
      <c r="E55" s="16">
        <v>2.8000000000000078</v>
      </c>
      <c r="F55" s="16">
        <v>1.6000000000000014</v>
      </c>
      <c r="G55" s="16">
        <v>1E+30</v>
      </c>
      <c r="H55" s="16">
        <v>2.8000000000000078</v>
      </c>
    </row>
    <row r="56" spans="1:8" ht="15.75" thickBot="1" x14ac:dyDescent="0.3">
      <c r="B56" s="17" t="s">
        <v>185</v>
      </c>
      <c r="C56" s="17" t="s">
        <v>186</v>
      </c>
      <c r="D56" s="17">
        <v>0</v>
      </c>
      <c r="E56" s="17">
        <v>2.8500000000000085</v>
      </c>
      <c r="F56" s="17">
        <v>1.7000000000000028</v>
      </c>
      <c r="G56" s="17">
        <v>1E+30</v>
      </c>
      <c r="H56" s="17">
        <v>2.8500000000000085</v>
      </c>
    </row>
    <row r="58" spans="1:8" ht="15.75" thickBot="1" x14ac:dyDescent="0.3">
      <c r="A58" s="1" t="s">
        <v>37</v>
      </c>
    </row>
    <row r="59" spans="1:8" x14ac:dyDescent="0.25">
      <c r="B59" s="14"/>
      <c r="C59" s="14"/>
      <c r="D59" s="14" t="s">
        <v>28</v>
      </c>
      <c r="E59" s="14" t="s">
        <v>38</v>
      </c>
      <c r="F59" s="14" t="s">
        <v>40</v>
      </c>
      <c r="G59" s="14" t="s">
        <v>34</v>
      </c>
      <c r="H59" s="14" t="s">
        <v>34</v>
      </c>
    </row>
    <row r="60" spans="1:8" ht="15.75" thickBot="1" x14ac:dyDescent="0.3">
      <c r="B60" s="15" t="s">
        <v>26</v>
      </c>
      <c r="C60" s="15" t="s">
        <v>27</v>
      </c>
      <c r="D60" s="15" t="s">
        <v>29</v>
      </c>
      <c r="E60" s="15" t="s">
        <v>39</v>
      </c>
      <c r="F60" s="15" t="s">
        <v>41</v>
      </c>
      <c r="G60" s="15" t="s">
        <v>35</v>
      </c>
      <c r="H60" s="15" t="s">
        <v>36</v>
      </c>
    </row>
    <row r="61" spans="1:8" x14ac:dyDescent="0.25">
      <c r="B61" s="16" t="s">
        <v>187</v>
      </c>
      <c r="C61" s="16" t="s">
        <v>188</v>
      </c>
      <c r="D61" s="16">
        <v>5000</v>
      </c>
      <c r="E61" s="16">
        <v>1.8500000000000014</v>
      </c>
      <c r="F61" s="16">
        <v>5000</v>
      </c>
      <c r="G61" s="16">
        <v>300</v>
      </c>
      <c r="H61" s="16">
        <v>4700</v>
      </c>
    </row>
    <row r="62" spans="1:8" x14ac:dyDescent="0.25">
      <c r="B62" s="16" t="s">
        <v>189</v>
      </c>
      <c r="C62" s="16" t="s">
        <v>190</v>
      </c>
      <c r="D62" s="16">
        <v>16000</v>
      </c>
      <c r="E62" s="16">
        <v>2.0000000000000036</v>
      </c>
      <c r="F62" s="16">
        <v>16000</v>
      </c>
      <c r="G62" s="16">
        <v>300</v>
      </c>
      <c r="H62" s="16">
        <v>0</v>
      </c>
    </row>
    <row r="63" spans="1:8" x14ac:dyDescent="0.25">
      <c r="B63" s="16" t="s">
        <v>191</v>
      </c>
      <c r="C63" s="16" t="s">
        <v>192</v>
      </c>
      <c r="D63" s="16">
        <v>4200</v>
      </c>
      <c r="E63" s="16">
        <v>1.6500000000000021</v>
      </c>
      <c r="F63" s="16">
        <v>4200</v>
      </c>
      <c r="G63" s="16">
        <v>300</v>
      </c>
      <c r="H63" s="16">
        <v>4200</v>
      </c>
    </row>
    <row r="64" spans="1:8" x14ac:dyDescent="0.25">
      <c r="B64" s="16" t="s">
        <v>193</v>
      </c>
      <c r="C64" s="16" t="s">
        <v>194</v>
      </c>
      <c r="D64" s="16">
        <v>3700</v>
      </c>
      <c r="E64" s="16">
        <v>1.5</v>
      </c>
      <c r="F64" s="16">
        <v>3700</v>
      </c>
      <c r="G64" s="16">
        <v>12000</v>
      </c>
      <c r="H64" s="16">
        <v>3700</v>
      </c>
    </row>
    <row r="65" spans="2:8" x14ac:dyDescent="0.25">
      <c r="B65" s="16" t="s">
        <v>195</v>
      </c>
      <c r="C65" s="16" t="s">
        <v>196</v>
      </c>
      <c r="D65" s="16">
        <v>4500</v>
      </c>
      <c r="E65" s="16">
        <v>1.1000000000000014</v>
      </c>
      <c r="F65" s="16">
        <v>4500</v>
      </c>
      <c r="G65" s="16">
        <v>300</v>
      </c>
      <c r="H65" s="16">
        <v>4500</v>
      </c>
    </row>
    <row r="66" spans="2:8" x14ac:dyDescent="0.25">
      <c r="B66" s="16" t="s">
        <v>197</v>
      </c>
      <c r="C66" s="16" t="s">
        <v>198</v>
      </c>
      <c r="D66" s="16">
        <v>7500</v>
      </c>
      <c r="E66" s="16">
        <v>0.55000000000000071</v>
      </c>
      <c r="F66" s="16">
        <v>7500</v>
      </c>
      <c r="G66" s="16">
        <v>300</v>
      </c>
      <c r="H66" s="16">
        <v>4700</v>
      </c>
    </row>
    <row r="67" spans="2:8" x14ac:dyDescent="0.25">
      <c r="B67" s="16" t="s">
        <v>199</v>
      </c>
      <c r="C67" s="16" t="s">
        <v>200</v>
      </c>
      <c r="D67" s="16">
        <v>3000</v>
      </c>
      <c r="E67" s="16">
        <v>0.55000000000000071</v>
      </c>
      <c r="F67" s="16">
        <v>3000</v>
      </c>
      <c r="G67" s="16">
        <v>300</v>
      </c>
      <c r="H67" s="16">
        <v>3000</v>
      </c>
    </row>
    <row r="68" spans="2:8" x14ac:dyDescent="0.25">
      <c r="B68" s="16" t="s">
        <v>201</v>
      </c>
      <c r="C68" s="16" t="s">
        <v>202</v>
      </c>
      <c r="D68" s="16">
        <v>9000</v>
      </c>
      <c r="E68" s="16">
        <v>0.80000000000000071</v>
      </c>
      <c r="F68" s="16">
        <v>9000</v>
      </c>
      <c r="G68" s="16">
        <v>12000</v>
      </c>
      <c r="H68" s="16">
        <v>9000</v>
      </c>
    </row>
    <row r="69" spans="2:8" x14ac:dyDescent="0.25">
      <c r="B69" s="16" t="s">
        <v>203</v>
      </c>
      <c r="C69" s="16" t="s">
        <v>204</v>
      </c>
      <c r="D69" s="16">
        <v>3300</v>
      </c>
      <c r="E69" s="16">
        <v>0.34999999999999964</v>
      </c>
      <c r="F69" s="16">
        <v>3300</v>
      </c>
      <c r="G69" s="16">
        <v>12000</v>
      </c>
      <c r="H69" s="16">
        <v>3300</v>
      </c>
    </row>
    <row r="70" spans="2:8" x14ac:dyDescent="0.25">
      <c r="B70" s="16" t="s">
        <v>205</v>
      </c>
      <c r="C70" s="16" t="s">
        <v>206</v>
      </c>
      <c r="D70" s="16">
        <v>12000</v>
      </c>
      <c r="E70" s="16">
        <v>0.15000000000000036</v>
      </c>
      <c r="F70" s="16">
        <v>12000</v>
      </c>
      <c r="G70" s="16">
        <v>12000</v>
      </c>
      <c r="H70" s="16">
        <v>12000</v>
      </c>
    </row>
    <row r="71" spans="2:8" x14ac:dyDescent="0.25">
      <c r="B71" s="16" t="s">
        <v>207</v>
      </c>
      <c r="C71" s="16" t="s">
        <v>208</v>
      </c>
      <c r="D71" s="16">
        <v>9500</v>
      </c>
      <c r="E71" s="16">
        <v>0.25</v>
      </c>
      <c r="F71" s="16">
        <v>9500</v>
      </c>
      <c r="G71" s="16">
        <v>300</v>
      </c>
      <c r="H71" s="16">
        <v>9500</v>
      </c>
    </row>
    <row r="72" spans="2:8" x14ac:dyDescent="0.25">
      <c r="B72" s="16" t="s">
        <v>209</v>
      </c>
      <c r="C72" s="16" t="s">
        <v>210</v>
      </c>
      <c r="D72" s="16">
        <v>16000</v>
      </c>
      <c r="E72" s="16">
        <v>0.30000000000000071</v>
      </c>
      <c r="F72" s="16">
        <v>16000</v>
      </c>
      <c r="G72" s="16">
        <v>300</v>
      </c>
      <c r="H72" s="16">
        <v>16000</v>
      </c>
    </row>
    <row r="73" spans="2:8" x14ac:dyDescent="0.25">
      <c r="B73" s="16" t="s">
        <v>211</v>
      </c>
      <c r="C73" s="16" t="s">
        <v>212</v>
      </c>
      <c r="D73" s="16">
        <v>28000</v>
      </c>
      <c r="E73" s="16">
        <v>0</v>
      </c>
      <c r="F73" s="16">
        <v>40000</v>
      </c>
      <c r="G73" s="16">
        <v>1E+30</v>
      </c>
      <c r="H73" s="16">
        <v>12000</v>
      </c>
    </row>
    <row r="74" spans="2:8" x14ac:dyDescent="0.25">
      <c r="B74" s="16" t="s">
        <v>213</v>
      </c>
      <c r="C74" s="16" t="s">
        <v>214</v>
      </c>
      <c r="D74" s="16">
        <v>34700</v>
      </c>
      <c r="E74" s="16">
        <v>0</v>
      </c>
      <c r="F74" s="16">
        <v>35000</v>
      </c>
      <c r="G74" s="16">
        <v>1E+30</v>
      </c>
      <c r="H74" s="16">
        <v>300</v>
      </c>
    </row>
    <row r="75" spans="2:8" x14ac:dyDescent="0.25">
      <c r="B75" s="16" t="s">
        <v>215</v>
      </c>
      <c r="C75" s="16" t="s">
        <v>216</v>
      </c>
      <c r="D75" s="16">
        <v>15000</v>
      </c>
      <c r="E75" s="16">
        <v>-0.15000000000000213</v>
      </c>
      <c r="F75" s="16">
        <v>15000</v>
      </c>
      <c r="G75" s="16">
        <v>4700</v>
      </c>
      <c r="H75" s="16">
        <v>300</v>
      </c>
    </row>
    <row r="76" spans="2:8" ht="15.75" thickBot="1" x14ac:dyDescent="0.3">
      <c r="B76" s="17" t="s">
        <v>217</v>
      </c>
      <c r="C76" s="25" t="s">
        <v>218</v>
      </c>
      <c r="D76" s="17">
        <v>16000</v>
      </c>
      <c r="E76" s="25">
        <v>-1.4500000000000064</v>
      </c>
      <c r="F76" s="17">
        <v>16000</v>
      </c>
      <c r="G76" s="17">
        <v>0</v>
      </c>
      <c r="H76" s="1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Sensitivity Report 1</vt:lpstr>
      <vt:lpstr>Sensitivity Report 2</vt:lpstr>
      <vt:lpstr>Problem 2</vt:lpstr>
      <vt:lpstr>Sensitivity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Raj Thota</dc:creator>
  <cp:lastModifiedBy>Sunil Raj Thota</cp:lastModifiedBy>
  <dcterms:created xsi:type="dcterms:W3CDTF">2015-06-05T18:17:20Z</dcterms:created>
  <dcterms:modified xsi:type="dcterms:W3CDTF">2021-04-06T23:31:12Z</dcterms:modified>
</cp:coreProperties>
</file>