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leknaflic/Google Drive/storytelling with data/BOOK - Workbook/"/>
    </mc:Choice>
  </mc:AlternateContent>
  <xr:revisionPtr revIDLastSave="0" documentId="13_ncr:1_{603C3466-74EC-9440-8EA3-39C2125CC93A}" xr6:coauthVersionLast="36" xr6:coauthVersionMax="36" xr10:uidLastSave="{00000000-0000-0000-0000-000000000000}"/>
  <bookViews>
    <workbookView xWindow="2360" yWindow="2240" windowWidth="23240" windowHeight="12400" xr2:uid="{78D848CA-A413-F54A-A39B-9D0943270C14}"/>
  </bookViews>
  <sheets>
    <sheet name="EXERCISE 8.9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7" i="1" l="1"/>
  <c r="I20" i="1"/>
  <c r="H20" i="1"/>
  <c r="G20" i="1"/>
  <c r="F20" i="1"/>
  <c r="E20" i="1"/>
  <c r="D20" i="1"/>
  <c r="I19" i="1"/>
  <c r="H19" i="1"/>
  <c r="G19" i="1"/>
  <c r="F19" i="1"/>
  <c r="E19" i="1"/>
  <c r="D19" i="1"/>
  <c r="I17" i="1"/>
  <c r="H17" i="1"/>
  <c r="G17" i="1"/>
  <c r="F17" i="1"/>
  <c r="E17" i="1"/>
  <c r="D17" i="1"/>
  <c r="I16" i="1"/>
  <c r="H16" i="1"/>
  <c r="G16" i="1"/>
  <c r="F16" i="1"/>
  <c r="E16" i="1"/>
  <c r="D16" i="1"/>
  <c r="I14" i="1"/>
  <c r="H14" i="1"/>
  <c r="G14" i="1"/>
  <c r="F14" i="1"/>
  <c r="E14" i="1"/>
  <c r="D14" i="1"/>
  <c r="I13" i="1"/>
  <c r="H13" i="1"/>
  <c r="G13" i="1"/>
  <c r="F13" i="1"/>
  <c r="E13" i="1"/>
  <c r="D13" i="1"/>
  <c r="I11" i="1"/>
  <c r="I23" i="1" s="1"/>
  <c r="H11" i="1"/>
  <c r="H23" i="1" s="1"/>
  <c r="G11" i="1"/>
  <c r="G23" i="1" s="1"/>
  <c r="F11" i="1"/>
  <c r="F23" i="1" s="1"/>
  <c r="E11" i="1"/>
  <c r="E23" i="1" s="1"/>
  <c r="D11" i="1"/>
  <c r="D23" i="1" s="1"/>
  <c r="I10" i="1"/>
  <c r="I22" i="1" s="1"/>
  <c r="H10" i="1"/>
  <c r="H22" i="1" s="1"/>
  <c r="G10" i="1"/>
  <c r="G22" i="1" s="1"/>
  <c r="F10" i="1"/>
  <c r="F22" i="1" s="1"/>
  <c r="E10" i="1"/>
  <c r="E22" i="1" s="1"/>
  <c r="D10" i="1"/>
  <c r="D22" i="1" s="1"/>
  <c r="I15" i="1"/>
  <c r="D9" i="1"/>
  <c r="P12" i="1"/>
  <c r="I18" i="1" s="1"/>
  <c r="P11" i="1"/>
  <c r="H18" i="1" s="1"/>
  <c r="P10" i="1"/>
  <c r="G18" i="1" s="1"/>
  <c r="P9" i="1"/>
  <c r="P8" i="1"/>
  <c r="P7" i="1"/>
  <c r="D18" i="1" s="1"/>
  <c r="O12" i="1"/>
  <c r="O11" i="1"/>
  <c r="O10" i="1"/>
  <c r="G15" i="1" s="1"/>
  <c r="O9" i="1"/>
  <c r="F15" i="1" s="1"/>
  <c r="O8" i="1"/>
  <c r="T8" i="1" s="1"/>
  <c r="O7" i="1"/>
  <c r="D15" i="1" s="1"/>
  <c r="N12" i="1"/>
  <c r="I12" i="1" s="1"/>
  <c r="N11" i="1"/>
  <c r="H12" i="1" s="1"/>
  <c r="N10" i="1"/>
  <c r="G12" i="1" s="1"/>
  <c r="N9" i="1"/>
  <c r="N8" i="1"/>
  <c r="N7" i="1"/>
  <c r="D12" i="1" s="1"/>
  <c r="M12" i="1"/>
  <c r="I9" i="1" s="1"/>
  <c r="M11" i="1"/>
  <c r="H9" i="1" s="1"/>
  <c r="M10" i="1"/>
  <c r="G9" i="1" s="1"/>
  <c r="G21" i="1" s="1"/>
  <c r="M9" i="1"/>
  <c r="F9" i="1" s="1"/>
  <c r="M8" i="1"/>
  <c r="E9" i="1" s="1"/>
  <c r="R26" i="1"/>
  <c r="S26" i="1" s="1"/>
  <c r="Q26" i="1"/>
  <c r="R17" i="1"/>
  <c r="S17" i="1" s="1"/>
  <c r="Q17" i="1"/>
  <c r="Q30" i="1"/>
  <c r="Q29" i="1"/>
  <c r="Q28" i="1"/>
  <c r="Q27" i="1"/>
  <c r="Q25" i="1"/>
  <c r="Q7" i="1" s="1"/>
  <c r="Q21" i="1"/>
  <c r="Q20" i="1"/>
  <c r="Q19" i="1"/>
  <c r="Q18" i="1"/>
  <c r="Q9" i="1" s="1"/>
  <c r="Q16" i="1"/>
  <c r="R30" i="1"/>
  <c r="S30" i="1" s="1"/>
  <c r="R29" i="1"/>
  <c r="S29" i="1" s="1"/>
  <c r="R28" i="1"/>
  <c r="S28" i="1" s="1"/>
  <c r="R27" i="1"/>
  <c r="R25" i="1"/>
  <c r="S25" i="1" s="1"/>
  <c r="R21" i="1"/>
  <c r="S21" i="1" s="1"/>
  <c r="R20" i="1"/>
  <c r="S20" i="1" s="1"/>
  <c r="R19" i="1"/>
  <c r="S19" i="1" s="1"/>
  <c r="R18" i="1"/>
  <c r="S18" i="1" s="1"/>
  <c r="R16" i="1"/>
  <c r="S16" i="1" s="1"/>
  <c r="D21" i="1" l="1"/>
  <c r="I21" i="1"/>
  <c r="S8" i="1"/>
  <c r="E21" i="1"/>
  <c r="T17" i="1"/>
  <c r="T9" i="1"/>
  <c r="S11" i="1"/>
  <c r="E15" i="1"/>
  <c r="U8" i="1"/>
  <c r="U9" i="1"/>
  <c r="E12" i="1"/>
  <c r="R8" i="1"/>
  <c r="E18" i="1"/>
  <c r="S7" i="1"/>
  <c r="F12" i="1"/>
  <c r="F21" i="1" s="1"/>
  <c r="H15" i="1"/>
  <c r="H21" i="1" s="1"/>
  <c r="F18" i="1"/>
  <c r="Q11" i="1"/>
  <c r="T7" i="1"/>
  <c r="Q8" i="1"/>
  <c r="R9" i="1"/>
  <c r="U10" i="1"/>
  <c r="U12" i="1"/>
  <c r="R7" i="1"/>
  <c r="Q10" i="1"/>
  <c r="Q12" i="1"/>
  <c r="T11" i="1"/>
  <c r="U11" i="1"/>
  <c r="R11" i="1"/>
  <c r="R10" i="1"/>
  <c r="S10" i="1"/>
  <c r="T10" i="1"/>
  <c r="S12" i="1"/>
  <c r="R12" i="1"/>
  <c r="T12" i="1"/>
  <c r="U7" i="1"/>
  <c r="S9" i="1"/>
  <c r="T26" i="1"/>
  <c r="T16" i="1"/>
  <c r="T21" i="1"/>
  <c r="T27" i="1"/>
  <c r="T29" i="1"/>
  <c r="T18" i="1"/>
  <c r="T25" i="1"/>
  <c r="T30" i="1"/>
  <c r="T28" i="1"/>
  <c r="S27" i="1"/>
  <c r="T20" i="1"/>
  <c r="T19" i="1"/>
</calcChain>
</file>

<file path=xl/sharedStrings.xml><?xml version="1.0" encoding="utf-8"?>
<sst xmlns="http://schemas.openxmlformats.org/spreadsheetml/2006/main" count="68" uniqueCount="24">
  <si>
    <t>DATA TO GRAPH</t>
  </si>
  <si>
    <t>TOTAL</t>
  </si>
  <si>
    <t>% of total</t>
  </si>
  <si>
    <t>TYPE</t>
  </si>
  <si>
    <t>YEAR</t>
  </si>
  <si>
    <t>In-person</t>
  </si>
  <si>
    <t>Telephone</t>
  </si>
  <si>
    <t>Video</t>
  </si>
  <si>
    <t>Email</t>
  </si>
  <si>
    <t>Total</t>
  </si>
  <si>
    <t>ACTUAL</t>
  </si>
  <si>
    <t>FORECAST</t>
  </si>
  <si>
    <t>Primary Care</t>
  </si>
  <si>
    <t>In-Person</t>
  </si>
  <si>
    <t>Virtual (all)</t>
  </si>
  <si>
    <t>Specialty Care</t>
  </si>
  <si>
    <t>% of total virtual</t>
  </si>
  <si>
    <t>In Person</t>
  </si>
  <si>
    <t>2020 (Proj)</t>
  </si>
  <si>
    <t>PRIMARY CARE</t>
  </si>
  <si>
    <t>SPECIALTY CARE</t>
  </si>
  <si>
    <r>
      <rPr>
        <b/>
        <sz val="16"/>
        <color theme="1"/>
        <rFont val="Arial"/>
        <family val="2"/>
      </rPr>
      <t>Encounters over Time by Type</t>
    </r>
    <r>
      <rPr>
        <sz val="16"/>
        <color theme="1" tint="0.499984740745262"/>
        <rFont val="Arial"/>
        <family val="2"/>
      </rPr>
      <t xml:space="preserve">
Per 1000 Patients</t>
    </r>
  </si>
  <si>
    <t>FIG 8.9</t>
  </si>
  <si>
    <t>EXERCISE 8.9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</si>
</sst>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#,##0.0"/>
  </numFmts>
  <fonts count="9" x14ac:knownFonts="1">
    <font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0"/>
      <name val="Arial"/>
      <family val="2"/>
    </font>
    <font>
      <b/>
      <sz val="12"/>
      <color theme="1"/>
      <name val="Arial"/>
      <family val="2"/>
    </font>
    <font>
      <sz val="10"/>
      <color theme="1" tint="0.249977111117893"/>
      <name val="Arial"/>
      <family val="2"/>
    </font>
    <font>
      <sz val="16"/>
      <color theme="1" tint="0.499984740745262"/>
      <name val="Arial"/>
      <family val="2"/>
    </font>
    <font>
      <b/>
      <sz val="16"/>
      <color theme="1"/>
      <name val="Arial"/>
      <family val="2"/>
    </font>
    <font>
      <sz val="11"/>
      <color rgb="FF666666"/>
      <name val="Arial"/>
      <family val="2"/>
    </font>
    <font>
      <sz val="16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9.9978637043366805E-2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double">
        <color auto="1"/>
      </bottom>
      <diagonal/>
    </border>
    <border>
      <left/>
      <right/>
      <top style="thin">
        <color auto="1"/>
      </top>
      <bottom style="thin">
        <color theme="1" tint="0.499984740745262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 style="thin">
        <color theme="1" tint="0.499984740745262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theme="1" tint="0.49998474074526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9">
    <xf numFmtId="0" fontId="0" fillId="0" borderId="0" xfId="0"/>
    <xf numFmtId="3" fontId="0" fillId="0" borderId="0" xfId="0" applyNumberFormat="1"/>
    <xf numFmtId="9" fontId="0" fillId="0" borderId="0" xfId="1" applyFont="1"/>
    <xf numFmtId="0" fontId="0" fillId="0" borderId="0" xfId="0" applyFill="1"/>
    <xf numFmtId="0" fontId="0" fillId="0" borderId="2" xfId="0" applyBorder="1"/>
    <xf numFmtId="0" fontId="2" fillId="3" borderId="1" xfId="0" applyFont="1" applyFill="1" applyBorder="1"/>
    <xf numFmtId="0" fontId="0" fillId="0" borderId="0" xfId="0" applyAlignment="1">
      <alignment horizontal="center"/>
    </xf>
    <xf numFmtId="164" fontId="0" fillId="0" borderId="0" xfId="1" applyNumberFormat="1" applyFont="1"/>
    <xf numFmtId="0" fontId="2" fillId="3" borderId="0" xfId="0" applyFont="1" applyFill="1"/>
    <xf numFmtId="0" fontId="3" fillId="0" borderId="0" xfId="0" applyFont="1"/>
    <xf numFmtId="0" fontId="4" fillId="2" borderId="0" xfId="0" applyFont="1" applyFill="1" applyBorder="1"/>
    <xf numFmtId="3" fontId="4" fillId="2" borderId="0" xfId="0" applyNumberFormat="1" applyFont="1" applyFill="1" applyBorder="1"/>
    <xf numFmtId="0" fontId="4" fillId="2" borderId="1" xfId="0" applyFont="1" applyFill="1" applyBorder="1"/>
    <xf numFmtId="3" fontId="4" fillId="2" borderId="1" xfId="0" applyNumberFormat="1" applyFont="1" applyFill="1" applyBorder="1"/>
    <xf numFmtId="0" fontId="0" fillId="4" borderId="3" xfId="0" applyFill="1" applyBorder="1"/>
    <xf numFmtId="3" fontId="0" fillId="4" borderId="3" xfId="0" applyNumberFormat="1" applyFill="1" applyBorder="1"/>
    <xf numFmtId="0" fontId="0" fillId="2" borderId="10" xfId="0" applyFill="1" applyBorder="1"/>
    <xf numFmtId="0" fontId="0" fillId="2" borderId="0" xfId="0" applyFill="1" applyBorder="1"/>
    <xf numFmtId="0" fontId="3" fillId="2" borderId="0" xfId="0" applyFont="1" applyFill="1" applyBorder="1"/>
    <xf numFmtId="0" fontId="3" fillId="2" borderId="11" xfId="0" applyFont="1" applyFill="1" applyBorder="1" applyAlignment="1">
      <alignment horizontal="right"/>
    </xf>
    <xf numFmtId="3" fontId="0" fillId="4" borderId="13" xfId="0" applyNumberFormat="1" applyFill="1" applyBorder="1"/>
    <xf numFmtId="3" fontId="4" fillId="2" borderId="11" xfId="0" applyNumberFormat="1" applyFont="1" applyFill="1" applyBorder="1"/>
    <xf numFmtId="3" fontId="4" fillId="2" borderId="9" xfId="0" applyNumberFormat="1" applyFont="1" applyFill="1" applyBorder="1"/>
    <xf numFmtId="0" fontId="4" fillId="2" borderId="15" xfId="0" applyFont="1" applyFill="1" applyBorder="1"/>
    <xf numFmtId="3" fontId="0" fillId="4" borderId="17" xfId="0" applyNumberFormat="1" applyFill="1" applyBorder="1"/>
    <xf numFmtId="3" fontId="4" fillId="2" borderId="18" xfId="0" applyNumberFormat="1" applyFont="1" applyFill="1" applyBorder="1"/>
    <xf numFmtId="3" fontId="4" fillId="2" borderId="4" xfId="0" applyNumberFormat="1" applyFont="1" applyFill="1" applyBorder="1"/>
    <xf numFmtId="0" fontId="3" fillId="2" borderId="18" xfId="0" applyFont="1" applyFill="1" applyBorder="1"/>
    <xf numFmtId="3" fontId="4" fillId="2" borderId="19" xfId="0" applyNumberFormat="1" applyFont="1" applyFill="1" applyBorder="1"/>
    <xf numFmtId="3" fontId="4" fillId="2" borderId="15" xfId="0" applyNumberFormat="1" applyFont="1" applyFill="1" applyBorder="1"/>
    <xf numFmtId="3" fontId="4" fillId="2" borderId="16" xfId="0" applyNumberFormat="1" applyFont="1" applyFill="1" applyBorder="1"/>
    <xf numFmtId="165" fontId="0" fillId="4" borderId="17" xfId="0" applyNumberFormat="1" applyFill="1" applyBorder="1"/>
    <xf numFmtId="165" fontId="0" fillId="4" borderId="3" xfId="0" applyNumberFormat="1" applyFill="1" applyBorder="1"/>
    <xf numFmtId="165" fontId="0" fillId="4" borderId="13" xfId="0" applyNumberFormat="1" applyFill="1" applyBorder="1"/>
    <xf numFmtId="165" fontId="4" fillId="2" borderId="18" xfId="0" applyNumberFormat="1" applyFont="1" applyFill="1" applyBorder="1"/>
    <xf numFmtId="165" fontId="4" fillId="2" borderId="0" xfId="0" applyNumberFormat="1" applyFont="1" applyFill="1" applyBorder="1"/>
    <xf numFmtId="165" fontId="4" fillId="2" borderId="11" xfId="0" applyNumberFormat="1" applyFont="1" applyFill="1" applyBorder="1"/>
    <xf numFmtId="165" fontId="4" fillId="2" borderId="4" xfId="0" applyNumberFormat="1" applyFont="1" applyFill="1" applyBorder="1"/>
    <xf numFmtId="165" fontId="4" fillId="2" borderId="1" xfId="0" applyNumberFormat="1" applyFont="1" applyFill="1" applyBorder="1"/>
    <xf numFmtId="165" fontId="4" fillId="2" borderId="9" xfId="0" applyNumberFormat="1" applyFont="1" applyFill="1" applyBorder="1"/>
    <xf numFmtId="0" fontId="0" fillId="0" borderId="0" xfId="0" applyAlignment="1"/>
    <xf numFmtId="0" fontId="3" fillId="2" borderId="12" xfId="0" applyFont="1" applyFill="1" applyBorder="1" applyAlignment="1">
      <alignment horizontal="left" vertical="top"/>
    </xf>
    <xf numFmtId="0" fontId="3" fillId="2" borderId="10" xfId="0" applyFont="1" applyFill="1" applyBorder="1" applyAlignment="1">
      <alignment horizontal="left" vertical="top"/>
    </xf>
    <xf numFmtId="0" fontId="3" fillId="2" borderId="8" xfId="0" applyFont="1" applyFill="1" applyBorder="1" applyAlignment="1">
      <alignment horizontal="left" vertical="top"/>
    </xf>
    <xf numFmtId="0" fontId="3" fillId="2" borderId="14" xfId="0" applyFont="1" applyFill="1" applyBorder="1" applyAlignment="1">
      <alignment horizontal="left" vertical="top"/>
    </xf>
    <xf numFmtId="0" fontId="3" fillId="4" borderId="10" xfId="0" applyFont="1" applyFill="1" applyBorder="1" applyAlignment="1">
      <alignment horizontal="left" vertical="top"/>
    </xf>
    <xf numFmtId="0" fontId="4" fillId="4" borderId="0" xfId="0" applyFont="1" applyFill="1" applyBorder="1"/>
    <xf numFmtId="3" fontId="4" fillId="4" borderId="18" xfId="0" applyNumberFormat="1" applyFont="1" applyFill="1" applyBorder="1"/>
    <xf numFmtId="3" fontId="4" fillId="4" borderId="0" xfId="0" applyNumberFormat="1" applyFont="1" applyFill="1" applyBorder="1"/>
    <xf numFmtId="3" fontId="4" fillId="4" borderId="11" xfId="0" applyNumberFormat="1" applyFont="1" applyFill="1" applyBorder="1"/>
    <xf numFmtId="0" fontId="3" fillId="4" borderId="14" xfId="0" applyFont="1" applyFill="1" applyBorder="1" applyAlignment="1">
      <alignment horizontal="left" vertical="top"/>
    </xf>
    <xf numFmtId="0" fontId="4" fillId="4" borderId="15" xfId="0" applyFont="1" applyFill="1" applyBorder="1"/>
    <xf numFmtId="3" fontId="4" fillId="4" borderId="19" xfId="0" applyNumberFormat="1" applyFont="1" applyFill="1" applyBorder="1"/>
    <xf numFmtId="3" fontId="4" fillId="4" borderId="15" xfId="0" applyNumberFormat="1" applyFont="1" applyFill="1" applyBorder="1"/>
    <xf numFmtId="3" fontId="4" fillId="4" borderId="16" xfId="0" applyNumberFormat="1" applyFont="1" applyFill="1" applyBorder="1"/>
    <xf numFmtId="0" fontId="7" fillId="0" borderId="0" xfId="0" applyFont="1"/>
    <xf numFmtId="0" fontId="8" fillId="0" borderId="0" xfId="0" applyFont="1"/>
    <xf numFmtId="0" fontId="5" fillId="2" borderId="5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0" fillId="0" borderId="2" xfId="0" applyFill="1" applyBorder="1"/>
    <xf numFmtId="3" fontId="0" fillId="0" borderId="2" xfId="0" applyNumberFormat="1" applyBorder="1"/>
    <xf numFmtId="9" fontId="0" fillId="0" borderId="2" xfId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49BE2-73B8-C742-9110-5B7BFF15B519}">
  <sheetPr>
    <tabColor theme="1"/>
  </sheetPr>
  <dimension ref="A1:W32"/>
  <sheetViews>
    <sheetView tabSelected="1" workbookViewId="0">
      <pane ySplit="1" topLeftCell="A2" activePane="bottomLeft" state="frozen"/>
      <selection pane="bottomLeft" activeCell="A2" sqref="A2"/>
    </sheetView>
  </sheetViews>
  <sheetFormatPr baseColWidth="10" defaultColWidth="10.7109375" defaultRowHeight="16" x14ac:dyDescent="0.2"/>
  <cols>
    <col min="1" max="1" width="5.140625" customWidth="1"/>
    <col min="3" max="3" width="10.7109375" customWidth="1"/>
  </cols>
  <sheetData>
    <row r="1" spans="1:21" s="5" customFormat="1" x14ac:dyDescent="0.2">
      <c r="A1" s="5" t="s">
        <v>23</v>
      </c>
    </row>
    <row r="3" spans="1:21" x14ac:dyDescent="0.2">
      <c r="B3" s="8" t="s">
        <v>22</v>
      </c>
      <c r="C3" s="8"/>
      <c r="D3" s="8"/>
      <c r="E3" s="8"/>
      <c r="F3" s="8"/>
      <c r="G3" s="8"/>
      <c r="H3" s="8"/>
      <c r="I3" s="8"/>
      <c r="K3" s="8" t="s">
        <v>0</v>
      </c>
      <c r="L3" s="8"/>
      <c r="M3" s="8"/>
      <c r="N3" s="8"/>
      <c r="O3" s="8"/>
      <c r="P3" s="8"/>
      <c r="Q3" s="8"/>
      <c r="R3" s="8"/>
      <c r="S3" s="8"/>
      <c r="T3" s="8"/>
      <c r="U3" s="8"/>
    </row>
    <row r="4" spans="1:21" ht="17" thickBot="1" x14ac:dyDescent="0.25"/>
    <row r="5" spans="1:21" ht="16" customHeight="1" x14ac:dyDescent="0.2">
      <c r="B5" s="57" t="s">
        <v>21</v>
      </c>
      <c r="C5" s="58"/>
      <c r="D5" s="58"/>
      <c r="E5" s="58"/>
      <c r="F5" s="58"/>
      <c r="G5" s="58"/>
      <c r="H5" s="58"/>
      <c r="I5" s="59"/>
      <c r="K5" s="9" t="s">
        <v>1</v>
      </c>
      <c r="M5" s="40"/>
      <c r="N5" s="40"/>
      <c r="O5" s="40"/>
      <c r="P5" s="40"/>
      <c r="Q5" s="6"/>
      <c r="S5" t="s">
        <v>16</v>
      </c>
    </row>
    <row r="6" spans="1:21" ht="16" customHeight="1" x14ac:dyDescent="0.2">
      <c r="B6" s="60"/>
      <c r="C6" s="61"/>
      <c r="D6" s="61"/>
      <c r="E6" s="61"/>
      <c r="F6" s="61"/>
      <c r="G6" s="61"/>
      <c r="H6" s="61"/>
      <c r="I6" s="62"/>
      <c r="K6" t="s">
        <v>3</v>
      </c>
      <c r="L6" t="s">
        <v>4</v>
      </c>
      <c r="M6" t="s">
        <v>5</v>
      </c>
      <c r="N6" t="s">
        <v>6</v>
      </c>
      <c r="O6" t="s">
        <v>7</v>
      </c>
      <c r="P6" t="s">
        <v>8</v>
      </c>
      <c r="Q6" t="s">
        <v>14</v>
      </c>
      <c r="R6" t="s">
        <v>9</v>
      </c>
      <c r="S6" t="s">
        <v>6</v>
      </c>
      <c r="T6" t="s">
        <v>7</v>
      </c>
      <c r="U6" t="s">
        <v>8</v>
      </c>
    </row>
    <row r="7" spans="1:21" x14ac:dyDescent="0.2">
      <c r="B7" s="63"/>
      <c r="C7" s="64"/>
      <c r="D7" s="64"/>
      <c r="E7" s="64"/>
      <c r="F7" s="64"/>
      <c r="G7" s="64"/>
      <c r="H7" s="64"/>
      <c r="I7" s="65"/>
      <c r="K7" t="s">
        <v>10</v>
      </c>
      <c r="L7">
        <v>2015</v>
      </c>
      <c r="M7" s="1">
        <f t="shared" ref="M7:R12" si="0">M16+M25</f>
        <v>3659</v>
      </c>
      <c r="N7" s="1">
        <f t="shared" si="0"/>
        <v>28</v>
      </c>
      <c r="O7" s="1">
        <f t="shared" si="0"/>
        <v>0.30000000000000004</v>
      </c>
      <c r="P7" s="1">
        <f t="shared" si="0"/>
        <v>1240</v>
      </c>
      <c r="Q7" s="1">
        <f t="shared" si="0"/>
        <v>1268.3000000000002</v>
      </c>
      <c r="R7" s="1">
        <f t="shared" si="0"/>
        <v>4927.2999999999993</v>
      </c>
      <c r="S7" s="2">
        <f t="shared" ref="S7:S12" si="1">N7/SUM(N7:P7)</f>
        <v>2.2076795710793976E-2</v>
      </c>
      <c r="T7" s="7">
        <f t="shared" ref="T7:T12" si="2">O7/SUM(N7:P7)</f>
        <v>2.3653709690136406E-4</v>
      </c>
      <c r="U7" s="2">
        <f t="shared" ref="U7:U12" si="3">P7/SUM(N7:P7)</f>
        <v>0.97768666719230468</v>
      </c>
    </row>
    <row r="8" spans="1:21" x14ac:dyDescent="0.2">
      <c r="B8" s="16"/>
      <c r="C8" s="17"/>
      <c r="D8" s="27">
        <v>2015</v>
      </c>
      <c r="E8" s="18">
        <v>2016</v>
      </c>
      <c r="F8" s="18">
        <v>2017</v>
      </c>
      <c r="G8" s="18">
        <v>2018</v>
      </c>
      <c r="H8" s="18">
        <v>2019</v>
      </c>
      <c r="I8" s="19" t="s">
        <v>18</v>
      </c>
      <c r="L8">
        <v>2016</v>
      </c>
      <c r="M8" s="1">
        <f t="shared" si="0"/>
        <v>3721</v>
      </c>
      <c r="N8" s="1">
        <f t="shared" si="0"/>
        <v>39</v>
      </c>
      <c r="O8" s="1">
        <f t="shared" si="0"/>
        <v>0.5</v>
      </c>
      <c r="P8" s="1">
        <f t="shared" si="0"/>
        <v>1287</v>
      </c>
      <c r="Q8" s="1">
        <f t="shared" si="0"/>
        <v>1326.5</v>
      </c>
      <c r="R8" s="1">
        <f t="shared" si="0"/>
        <v>5047.5</v>
      </c>
      <c r="S8" s="2">
        <f t="shared" si="1"/>
        <v>2.9400678477195626E-2</v>
      </c>
      <c r="T8" s="7">
        <f t="shared" si="2"/>
        <v>3.769317753486619E-4</v>
      </c>
      <c r="U8" s="2">
        <f t="shared" si="3"/>
        <v>0.97022238974745567</v>
      </c>
    </row>
    <row r="9" spans="1:21" x14ac:dyDescent="0.2">
      <c r="B9" s="41" t="s">
        <v>17</v>
      </c>
      <c r="C9" s="14" t="s">
        <v>9</v>
      </c>
      <c r="D9" s="24">
        <f>M7</f>
        <v>3659</v>
      </c>
      <c r="E9" s="15">
        <f>M8</f>
        <v>3721</v>
      </c>
      <c r="F9" s="15">
        <f>M9</f>
        <v>3588</v>
      </c>
      <c r="G9" s="15">
        <f>M10</f>
        <v>3525</v>
      </c>
      <c r="H9" s="15">
        <f>M11</f>
        <v>3447</v>
      </c>
      <c r="I9" s="20">
        <f>M12</f>
        <v>3384</v>
      </c>
      <c r="L9">
        <v>2017</v>
      </c>
      <c r="M9" s="1">
        <f t="shared" si="0"/>
        <v>3588</v>
      </c>
      <c r="N9" s="1">
        <f t="shared" si="0"/>
        <v>138</v>
      </c>
      <c r="O9" s="1">
        <f t="shared" si="0"/>
        <v>1.6</v>
      </c>
      <c r="P9" s="1">
        <f t="shared" si="0"/>
        <v>1350</v>
      </c>
      <c r="Q9" s="1">
        <f t="shared" si="0"/>
        <v>1489.6</v>
      </c>
      <c r="R9" s="1">
        <f t="shared" si="0"/>
        <v>5077.6000000000004</v>
      </c>
      <c r="S9" s="2">
        <f t="shared" si="1"/>
        <v>9.2642320085929111E-2</v>
      </c>
      <c r="T9" s="7">
        <f t="shared" si="2"/>
        <v>1.0741138560687435E-3</v>
      </c>
      <c r="U9" s="2">
        <f t="shared" si="3"/>
        <v>0.9062835660580022</v>
      </c>
    </row>
    <row r="10" spans="1:21" x14ac:dyDescent="0.2">
      <c r="B10" s="42"/>
      <c r="C10" s="10" t="s">
        <v>12</v>
      </c>
      <c r="D10" s="25">
        <f>M16</f>
        <v>1723</v>
      </c>
      <c r="E10" s="11">
        <f>M17</f>
        <v>1735</v>
      </c>
      <c r="F10" s="11">
        <f>M18</f>
        <v>1681</v>
      </c>
      <c r="G10" s="11">
        <f>M19</f>
        <v>1586</v>
      </c>
      <c r="H10" s="11">
        <f>M20</f>
        <v>1526</v>
      </c>
      <c r="I10" s="21">
        <f>M21</f>
        <v>1500</v>
      </c>
      <c r="L10">
        <v>2018</v>
      </c>
      <c r="M10" s="1">
        <f t="shared" si="0"/>
        <v>3525</v>
      </c>
      <c r="N10" s="1">
        <f t="shared" si="0"/>
        <v>263</v>
      </c>
      <c r="O10" s="1">
        <f t="shared" si="0"/>
        <v>2.8</v>
      </c>
      <c r="P10" s="1">
        <f t="shared" si="0"/>
        <v>1368</v>
      </c>
      <c r="Q10" s="1">
        <f t="shared" si="0"/>
        <v>1633.8</v>
      </c>
      <c r="R10" s="1">
        <f t="shared" si="0"/>
        <v>5158.8</v>
      </c>
      <c r="S10" s="2">
        <f t="shared" si="1"/>
        <v>0.16097441547313013</v>
      </c>
      <c r="T10" s="7">
        <f t="shared" si="2"/>
        <v>1.7137960582690659E-3</v>
      </c>
      <c r="U10" s="2">
        <f t="shared" si="3"/>
        <v>0.83731178846860088</v>
      </c>
    </row>
    <row r="11" spans="1:21" x14ac:dyDescent="0.2">
      <c r="B11" s="43"/>
      <c r="C11" s="12" t="s">
        <v>15</v>
      </c>
      <c r="D11" s="26">
        <f>M25</f>
        <v>1936</v>
      </c>
      <c r="E11" s="13">
        <f>M26</f>
        <v>1986</v>
      </c>
      <c r="F11" s="13">
        <f>M27</f>
        <v>1907</v>
      </c>
      <c r="G11" s="13">
        <f>M28</f>
        <v>1939</v>
      </c>
      <c r="H11" s="13">
        <f>M29</f>
        <v>1921</v>
      </c>
      <c r="I11" s="22">
        <f>M30</f>
        <v>1884</v>
      </c>
      <c r="L11">
        <v>2019</v>
      </c>
      <c r="M11" s="1">
        <f t="shared" si="0"/>
        <v>3447</v>
      </c>
      <c r="N11" s="1">
        <f t="shared" si="0"/>
        <v>394</v>
      </c>
      <c r="O11" s="1">
        <f t="shared" si="0"/>
        <v>3.4000000000000004</v>
      </c>
      <c r="P11" s="1">
        <f t="shared" si="0"/>
        <v>1443</v>
      </c>
      <c r="Q11" s="1">
        <f t="shared" si="0"/>
        <v>1840.4</v>
      </c>
      <c r="R11" s="1">
        <f t="shared" si="0"/>
        <v>5287.4</v>
      </c>
      <c r="S11" s="2">
        <f t="shared" si="1"/>
        <v>0.21408389480547707</v>
      </c>
      <c r="T11" s="7">
        <f t="shared" si="2"/>
        <v>1.8474244729406652E-3</v>
      </c>
      <c r="U11" s="2">
        <f t="shared" si="3"/>
        <v>0.7840686807215822</v>
      </c>
    </row>
    <row r="12" spans="1:21" x14ac:dyDescent="0.2">
      <c r="B12" s="42" t="s">
        <v>6</v>
      </c>
      <c r="C12" s="14" t="s">
        <v>9</v>
      </c>
      <c r="D12" s="24">
        <f>N7</f>
        <v>28</v>
      </c>
      <c r="E12" s="15">
        <f>N8</f>
        <v>39</v>
      </c>
      <c r="F12" s="15">
        <f>N9</f>
        <v>138</v>
      </c>
      <c r="G12" s="15">
        <f>N10</f>
        <v>263</v>
      </c>
      <c r="H12" s="15">
        <f>N11</f>
        <v>394</v>
      </c>
      <c r="I12" s="20">
        <f>N12</f>
        <v>535</v>
      </c>
      <c r="K12" t="s">
        <v>11</v>
      </c>
      <c r="L12">
        <v>2020</v>
      </c>
      <c r="M12" s="1">
        <f t="shared" si="0"/>
        <v>3384</v>
      </c>
      <c r="N12" s="1">
        <f t="shared" si="0"/>
        <v>535</v>
      </c>
      <c r="O12" s="1">
        <f t="shared" si="0"/>
        <v>4.5</v>
      </c>
      <c r="P12" s="1">
        <f t="shared" si="0"/>
        <v>1580</v>
      </c>
      <c r="Q12" s="1">
        <f t="shared" si="0"/>
        <v>2119.5</v>
      </c>
      <c r="R12" s="1">
        <f t="shared" si="0"/>
        <v>5503.5</v>
      </c>
      <c r="S12" s="2">
        <f t="shared" si="1"/>
        <v>0.25241802311866007</v>
      </c>
      <c r="T12" s="7">
        <f t="shared" si="2"/>
        <v>2.1231422505307855E-3</v>
      </c>
      <c r="U12" s="2">
        <f t="shared" si="3"/>
        <v>0.7454588346308092</v>
      </c>
    </row>
    <row r="13" spans="1:21" x14ac:dyDescent="0.2">
      <c r="B13" s="42"/>
      <c r="C13" s="10" t="s">
        <v>12</v>
      </c>
      <c r="D13" s="25">
        <f>N16</f>
        <v>26</v>
      </c>
      <c r="E13" s="11">
        <f>N17</f>
        <v>34</v>
      </c>
      <c r="F13" s="11">
        <f>N18</f>
        <v>125</v>
      </c>
      <c r="G13" s="11">
        <f>N19</f>
        <v>212</v>
      </c>
      <c r="H13" s="11">
        <f>N20</f>
        <v>295</v>
      </c>
      <c r="I13" s="21">
        <f>N21</f>
        <v>375</v>
      </c>
    </row>
    <row r="14" spans="1:21" x14ac:dyDescent="0.2">
      <c r="B14" s="42"/>
      <c r="C14" s="12" t="s">
        <v>15</v>
      </c>
      <c r="D14" s="26">
        <f>N25</f>
        <v>2</v>
      </c>
      <c r="E14" s="13">
        <f>N26</f>
        <v>5</v>
      </c>
      <c r="F14" s="13">
        <f>N27</f>
        <v>13</v>
      </c>
      <c r="G14" s="13">
        <f>N28</f>
        <v>51</v>
      </c>
      <c r="H14" s="13">
        <f>N29</f>
        <v>99</v>
      </c>
      <c r="I14" s="22">
        <f>N30</f>
        <v>160</v>
      </c>
      <c r="K14" s="9" t="s">
        <v>19</v>
      </c>
      <c r="M14" s="6"/>
      <c r="N14" s="6"/>
      <c r="O14" s="6"/>
      <c r="P14" s="6"/>
      <c r="Q14" s="6"/>
      <c r="S14" t="s">
        <v>2</v>
      </c>
    </row>
    <row r="15" spans="1:21" x14ac:dyDescent="0.2">
      <c r="B15" s="41" t="s">
        <v>7</v>
      </c>
      <c r="C15" s="14" t="s">
        <v>9</v>
      </c>
      <c r="D15" s="31">
        <f>O7</f>
        <v>0.30000000000000004</v>
      </c>
      <c r="E15" s="32">
        <f>O8</f>
        <v>0.5</v>
      </c>
      <c r="F15" s="32">
        <f>O9</f>
        <v>1.6</v>
      </c>
      <c r="G15" s="32">
        <f>O10</f>
        <v>2.8</v>
      </c>
      <c r="H15" s="32">
        <f>O11</f>
        <v>3.4000000000000004</v>
      </c>
      <c r="I15" s="33">
        <f>O12</f>
        <v>4.5</v>
      </c>
      <c r="K15" t="s">
        <v>3</v>
      </c>
      <c r="L15" t="s">
        <v>4</v>
      </c>
      <c r="M15" t="s">
        <v>5</v>
      </c>
      <c r="N15" t="s">
        <v>6</v>
      </c>
      <c r="O15" t="s">
        <v>7</v>
      </c>
      <c r="P15" t="s">
        <v>8</v>
      </c>
      <c r="Q15" t="s">
        <v>14</v>
      </c>
      <c r="R15" t="s">
        <v>9</v>
      </c>
      <c r="S15" t="s">
        <v>13</v>
      </c>
      <c r="T15" t="s">
        <v>14</v>
      </c>
    </row>
    <row r="16" spans="1:21" x14ac:dyDescent="0.2">
      <c r="B16" s="42"/>
      <c r="C16" s="10" t="s">
        <v>12</v>
      </c>
      <c r="D16" s="34">
        <f>O16</f>
        <v>0.2</v>
      </c>
      <c r="E16" s="35">
        <f>O17</f>
        <v>0.3</v>
      </c>
      <c r="F16" s="35">
        <f>O18</f>
        <v>0.4</v>
      </c>
      <c r="G16" s="35">
        <f>O19</f>
        <v>0.8</v>
      </c>
      <c r="H16" s="35">
        <f>O20</f>
        <v>1.2</v>
      </c>
      <c r="I16" s="36">
        <f>O21</f>
        <v>2</v>
      </c>
      <c r="K16" t="s">
        <v>10</v>
      </c>
      <c r="L16">
        <v>2015</v>
      </c>
      <c r="M16" s="1">
        <v>1723</v>
      </c>
      <c r="N16">
        <v>26</v>
      </c>
      <c r="O16">
        <v>0.2</v>
      </c>
      <c r="P16" s="1">
        <v>801</v>
      </c>
      <c r="Q16" s="1">
        <f t="shared" ref="Q16:Q21" si="4">SUM(N16:P16)</f>
        <v>827.2</v>
      </c>
      <c r="R16" s="1">
        <f>SUM(M16:P16)</f>
        <v>2550.1999999999998</v>
      </c>
      <c r="S16" s="2">
        <f t="shared" ref="S16:S21" si="5">M16/R16</f>
        <v>0.67563328366402642</v>
      </c>
      <c r="T16" s="2">
        <f t="shared" ref="T16:T21" si="6">Q16/R16</f>
        <v>0.32436671633597369</v>
      </c>
    </row>
    <row r="17" spans="2:23" x14ac:dyDescent="0.2">
      <c r="B17" s="43"/>
      <c r="C17" s="12" t="s">
        <v>15</v>
      </c>
      <c r="D17" s="37">
        <f>O25</f>
        <v>0.1</v>
      </c>
      <c r="E17" s="38">
        <f>O26</f>
        <v>0.2</v>
      </c>
      <c r="F17" s="38">
        <f>O27</f>
        <v>1.2</v>
      </c>
      <c r="G17" s="38">
        <f>O28</f>
        <v>2</v>
      </c>
      <c r="H17" s="38">
        <f>O29</f>
        <v>2.2000000000000002</v>
      </c>
      <c r="I17" s="39">
        <f>O30</f>
        <v>2.5</v>
      </c>
      <c r="L17">
        <v>2016</v>
      </c>
      <c r="M17" s="1">
        <v>1735</v>
      </c>
      <c r="N17">
        <v>34</v>
      </c>
      <c r="O17">
        <v>0.3</v>
      </c>
      <c r="P17" s="1">
        <v>831</v>
      </c>
      <c r="Q17" s="1">
        <f t="shared" si="4"/>
        <v>865.3</v>
      </c>
      <c r="R17" s="1">
        <f>SUM(M17:P17)</f>
        <v>2600.3000000000002</v>
      </c>
      <c r="S17" s="2">
        <f t="shared" si="5"/>
        <v>0.66723070414952113</v>
      </c>
      <c r="T17" s="2">
        <f t="shared" si="6"/>
        <v>0.33276929585047876</v>
      </c>
      <c r="V17" s="2"/>
      <c r="W17" s="2"/>
    </row>
    <row r="18" spans="2:23" x14ac:dyDescent="0.2">
      <c r="B18" s="41" t="s">
        <v>8</v>
      </c>
      <c r="C18" s="14" t="s">
        <v>9</v>
      </c>
      <c r="D18" s="24">
        <f>P7</f>
        <v>1240</v>
      </c>
      <c r="E18" s="15">
        <f>P8</f>
        <v>1287</v>
      </c>
      <c r="F18" s="15">
        <f>P9</f>
        <v>1350</v>
      </c>
      <c r="G18" s="15">
        <f>P10</f>
        <v>1368</v>
      </c>
      <c r="H18" s="15">
        <f>P11</f>
        <v>1443</v>
      </c>
      <c r="I18" s="20">
        <f>P12</f>
        <v>1580</v>
      </c>
      <c r="L18">
        <v>2017</v>
      </c>
      <c r="M18" s="1">
        <v>1681</v>
      </c>
      <c r="N18">
        <v>125</v>
      </c>
      <c r="O18">
        <v>0.4</v>
      </c>
      <c r="P18" s="1">
        <v>852</v>
      </c>
      <c r="Q18" s="1">
        <f t="shared" si="4"/>
        <v>977.4</v>
      </c>
      <c r="R18" s="1">
        <f t="shared" ref="R18:R21" si="7">SUM(M18:P18)</f>
        <v>2658.4</v>
      </c>
      <c r="S18" s="2">
        <f t="shared" si="5"/>
        <v>0.63233523924164914</v>
      </c>
      <c r="T18" s="2">
        <f t="shared" si="6"/>
        <v>0.36766476075835086</v>
      </c>
    </row>
    <row r="19" spans="2:23" x14ac:dyDescent="0.2">
      <c r="B19" s="42"/>
      <c r="C19" s="10" t="s">
        <v>12</v>
      </c>
      <c r="D19" s="25">
        <f>P16</f>
        <v>801</v>
      </c>
      <c r="E19" s="11">
        <f>P17</f>
        <v>831</v>
      </c>
      <c r="F19" s="11">
        <f>P18</f>
        <v>852</v>
      </c>
      <c r="G19" s="11">
        <f>P19</f>
        <v>856</v>
      </c>
      <c r="H19" s="11">
        <f>P20</f>
        <v>897</v>
      </c>
      <c r="I19" s="21">
        <f>P21</f>
        <v>950</v>
      </c>
      <c r="L19">
        <v>2018</v>
      </c>
      <c r="M19" s="1">
        <v>1586</v>
      </c>
      <c r="N19">
        <v>212</v>
      </c>
      <c r="O19">
        <v>0.8</v>
      </c>
      <c r="P19" s="1">
        <v>856</v>
      </c>
      <c r="Q19" s="1">
        <f t="shared" si="4"/>
        <v>1068.8</v>
      </c>
      <c r="R19" s="1">
        <f t="shared" si="7"/>
        <v>2654.8</v>
      </c>
      <c r="S19" s="2">
        <f t="shared" si="5"/>
        <v>0.59740846768118117</v>
      </c>
      <c r="T19" s="2">
        <f t="shared" si="6"/>
        <v>0.40259153231881872</v>
      </c>
      <c r="U19" s="2"/>
    </row>
    <row r="20" spans="2:23" ht="17" thickBot="1" x14ac:dyDescent="0.25">
      <c r="B20" s="44"/>
      <c r="C20" s="23" t="s">
        <v>15</v>
      </c>
      <c r="D20" s="28">
        <f>P25</f>
        <v>439</v>
      </c>
      <c r="E20" s="29">
        <f>P26</f>
        <v>456</v>
      </c>
      <c r="F20" s="29">
        <f>P27</f>
        <v>498</v>
      </c>
      <c r="G20" s="29">
        <f>P28</f>
        <v>512</v>
      </c>
      <c r="H20" s="29">
        <f>P29</f>
        <v>546</v>
      </c>
      <c r="I20" s="30">
        <f>P30</f>
        <v>630</v>
      </c>
      <c r="L20">
        <v>2019</v>
      </c>
      <c r="M20" s="1">
        <v>1526</v>
      </c>
      <c r="N20">
        <v>295</v>
      </c>
      <c r="O20">
        <v>1.2</v>
      </c>
      <c r="P20" s="1">
        <v>897</v>
      </c>
      <c r="Q20" s="1">
        <f t="shared" si="4"/>
        <v>1193.2</v>
      </c>
      <c r="R20" s="1">
        <f t="shared" si="7"/>
        <v>2719.2</v>
      </c>
      <c r="S20" s="2">
        <f t="shared" si="5"/>
        <v>0.5611944689614593</v>
      </c>
      <c r="T20" s="2">
        <f t="shared" si="6"/>
        <v>0.43880553103854081</v>
      </c>
    </row>
    <row r="21" spans="2:23" x14ac:dyDescent="0.2">
      <c r="B21" s="45" t="s">
        <v>1</v>
      </c>
      <c r="C21" s="14" t="s">
        <v>9</v>
      </c>
      <c r="D21" s="24">
        <f t="shared" ref="D21:I23" si="8">SUM(D9,D12,D15,D18)</f>
        <v>4927.3</v>
      </c>
      <c r="E21" s="15">
        <f t="shared" si="8"/>
        <v>5047.5</v>
      </c>
      <c r="F21" s="15">
        <f t="shared" si="8"/>
        <v>5077.6000000000004</v>
      </c>
      <c r="G21" s="15">
        <f t="shared" si="8"/>
        <v>5158.8</v>
      </c>
      <c r="H21" s="15">
        <f t="shared" si="8"/>
        <v>5287.4</v>
      </c>
      <c r="I21" s="20">
        <f t="shared" si="8"/>
        <v>5503.5</v>
      </c>
      <c r="K21" t="s">
        <v>11</v>
      </c>
      <c r="L21">
        <v>2020</v>
      </c>
      <c r="M21" s="1">
        <v>1500</v>
      </c>
      <c r="N21">
        <v>375</v>
      </c>
      <c r="O21">
        <v>2</v>
      </c>
      <c r="P21" s="1">
        <v>950</v>
      </c>
      <c r="Q21" s="1">
        <f t="shared" si="4"/>
        <v>1327</v>
      </c>
      <c r="R21" s="1">
        <f t="shared" si="7"/>
        <v>2827</v>
      </c>
      <c r="S21" s="2">
        <f t="shared" si="5"/>
        <v>0.53059780686239832</v>
      </c>
      <c r="T21" s="2">
        <f t="shared" si="6"/>
        <v>0.46940219313760168</v>
      </c>
    </row>
    <row r="22" spans="2:23" x14ac:dyDescent="0.2">
      <c r="B22" s="45"/>
      <c r="C22" s="46" t="s">
        <v>12</v>
      </c>
      <c r="D22" s="47">
        <f t="shared" si="8"/>
        <v>2550.1999999999998</v>
      </c>
      <c r="E22" s="48">
        <f t="shared" si="8"/>
        <v>2600.3000000000002</v>
      </c>
      <c r="F22" s="48">
        <f t="shared" si="8"/>
        <v>2658.4</v>
      </c>
      <c r="G22" s="48">
        <f t="shared" si="8"/>
        <v>2654.8</v>
      </c>
      <c r="H22" s="48">
        <f t="shared" si="8"/>
        <v>2719.2</v>
      </c>
      <c r="I22" s="49">
        <f t="shared" si="8"/>
        <v>2827</v>
      </c>
    </row>
    <row r="23" spans="2:23" ht="17" thickBot="1" x14ac:dyDescent="0.25">
      <c r="B23" s="50"/>
      <c r="C23" s="51" t="s">
        <v>15</v>
      </c>
      <c r="D23" s="52">
        <f t="shared" si="8"/>
        <v>2377.1</v>
      </c>
      <c r="E23" s="53">
        <f t="shared" si="8"/>
        <v>2447.1999999999998</v>
      </c>
      <c r="F23" s="53">
        <f t="shared" si="8"/>
        <v>2419.1999999999998</v>
      </c>
      <c r="G23" s="53">
        <f t="shared" si="8"/>
        <v>2504</v>
      </c>
      <c r="H23" s="53">
        <f t="shared" si="8"/>
        <v>2568.1999999999998</v>
      </c>
      <c r="I23" s="54">
        <f t="shared" si="8"/>
        <v>2676.5</v>
      </c>
      <c r="K23" s="9" t="s">
        <v>20</v>
      </c>
      <c r="M23" s="6"/>
      <c r="N23" s="6"/>
      <c r="O23" s="6"/>
      <c r="P23" s="6"/>
      <c r="Q23" s="6"/>
      <c r="S23" t="s">
        <v>2</v>
      </c>
    </row>
    <row r="24" spans="2:23" x14ac:dyDescent="0.2">
      <c r="K24" t="s">
        <v>3</v>
      </c>
      <c r="L24" t="s">
        <v>4</v>
      </c>
      <c r="M24" t="s">
        <v>5</v>
      </c>
      <c r="N24" t="s">
        <v>6</v>
      </c>
      <c r="O24" t="s">
        <v>7</v>
      </c>
      <c r="P24" t="s">
        <v>8</v>
      </c>
      <c r="Q24" t="s">
        <v>14</v>
      </c>
      <c r="R24" t="s">
        <v>9</v>
      </c>
      <c r="S24" t="s">
        <v>13</v>
      </c>
      <c r="T24" t="s">
        <v>14</v>
      </c>
    </row>
    <row r="25" spans="2:23" x14ac:dyDescent="0.2">
      <c r="K25" t="s">
        <v>10</v>
      </c>
      <c r="L25">
        <v>2015</v>
      </c>
      <c r="M25" s="1">
        <v>1936</v>
      </c>
      <c r="N25">
        <v>2</v>
      </c>
      <c r="O25">
        <v>0.1</v>
      </c>
      <c r="P25" s="1">
        <v>439</v>
      </c>
      <c r="Q25" s="1">
        <f t="shared" ref="Q25:Q30" si="9">SUM(N25:P25)</f>
        <v>441.1</v>
      </c>
      <c r="R25" s="1">
        <f>SUM(M25:P25)</f>
        <v>2377.1</v>
      </c>
      <c r="S25" s="2">
        <f t="shared" ref="S25:S30" si="10">M25/R25</f>
        <v>0.81443776029615922</v>
      </c>
      <c r="T25" s="2">
        <f t="shared" ref="T25:T30" si="11">Q25/R25</f>
        <v>0.18556223970384084</v>
      </c>
    </row>
    <row r="26" spans="2:23" x14ac:dyDescent="0.2">
      <c r="B26" s="3"/>
      <c r="C26" s="3"/>
      <c r="D26" s="55"/>
      <c r="E26" s="3"/>
      <c r="F26" s="3"/>
      <c r="G26" s="3"/>
      <c r="H26" s="3"/>
      <c r="I26" s="3"/>
      <c r="J26" s="3"/>
      <c r="L26">
        <v>2016</v>
      </c>
      <c r="M26" s="1">
        <v>1986</v>
      </c>
      <c r="N26">
        <v>5</v>
      </c>
      <c r="O26">
        <v>0.2</v>
      </c>
      <c r="P26" s="1">
        <v>456</v>
      </c>
      <c r="Q26" s="1">
        <f t="shared" si="9"/>
        <v>461.2</v>
      </c>
      <c r="R26" s="1">
        <f>SUM(M26:P26)</f>
        <v>2447.1999999999998</v>
      </c>
      <c r="S26" s="2">
        <f t="shared" si="10"/>
        <v>0.81153971886237342</v>
      </c>
      <c r="T26" s="2">
        <f t="shared" si="11"/>
        <v>0.1884602811376267</v>
      </c>
    </row>
    <row r="27" spans="2:23" ht="20" x14ac:dyDescent="0.2">
      <c r="B27" s="3"/>
      <c r="C27" s="3"/>
      <c r="D27" s="56"/>
      <c r="E27" s="3"/>
      <c r="F27" s="3"/>
      <c r="G27" s="3"/>
      <c r="H27" s="3"/>
      <c r="I27" s="3"/>
      <c r="J27" s="3"/>
      <c r="L27">
        <v>2017</v>
      </c>
      <c r="M27" s="1">
        <v>1907</v>
      </c>
      <c r="N27">
        <v>13</v>
      </c>
      <c r="O27">
        <v>1.2</v>
      </c>
      <c r="P27" s="1">
        <v>498</v>
      </c>
      <c r="Q27" s="1">
        <f t="shared" si="9"/>
        <v>512.20000000000005</v>
      </c>
      <c r="R27" s="1">
        <f t="shared" ref="R27:R30" si="12">SUM(M27:P27)</f>
        <v>2419.1999999999998</v>
      </c>
      <c r="S27" s="2">
        <f t="shared" si="10"/>
        <v>0.78827711640211651</v>
      </c>
      <c r="T27" s="2">
        <f t="shared" si="11"/>
        <v>0.21172288359788363</v>
      </c>
    </row>
    <row r="28" spans="2:23" x14ac:dyDescent="0.2">
      <c r="B28" s="3"/>
      <c r="C28" s="3"/>
      <c r="D28" s="3"/>
      <c r="E28" s="3"/>
      <c r="F28" s="3"/>
      <c r="G28" s="3"/>
      <c r="H28" s="3"/>
      <c r="I28" s="3"/>
      <c r="J28" s="3"/>
      <c r="L28">
        <v>2018</v>
      </c>
      <c r="M28" s="1">
        <v>1939</v>
      </c>
      <c r="N28">
        <v>51</v>
      </c>
      <c r="O28">
        <v>2</v>
      </c>
      <c r="P28" s="1">
        <v>512</v>
      </c>
      <c r="Q28" s="1">
        <f t="shared" si="9"/>
        <v>565</v>
      </c>
      <c r="R28" s="1">
        <f t="shared" si="12"/>
        <v>2504</v>
      </c>
      <c r="S28" s="2">
        <f t="shared" si="10"/>
        <v>0.77436102236421722</v>
      </c>
      <c r="T28" s="2">
        <f t="shared" si="11"/>
        <v>0.22563897763578275</v>
      </c>
    </row>
    <row r="29" spans="2:23" x14ac:dyDescent="0.2">
      <c r="B29" s="3"/>
      <c r="C29" s="3"/>
      <c r="D29" s="3"/>
      <c r="E29" s="3"/>
      <c r="F29" s="3"/>
      <c r="G29" s="3"/>
      <c r="H29" s="3"/>
      <c r="I29" s="3"/>
      <c r="J29" s="3"/>
      <c r="L29">
        <v>2019</v>
      </c>
      <c r="M29" s="1">
        <v>1921</v>
      </c>
      <c r="N29">
        <v>99</v>
      </c>
      <c r="O29">
        <v>2.2000000000000002</v>
      </c>
      <c r="P29" s="1">
        <v>546</v>
      </c>
      <c r="Q29" s="1">
        <f t="shared" si="9"/>
        <v>647.20000000000005</v>
      </c>
      <c r="R29" s="1">
        <f t="shared" si="12"/>
        <v>2568.1999999999998</v>
      </c>
      <c r="S29" s="2">
        <f t="shared" si="10"/>
        <v>0.74799470446226934</v>
      </c>
      <c r="T29" s="2">
        <f t="shared" si="11"/>
        <v>0.25200529553773077</v>
      </c>
    </row>
    <row r="30" spans="2:23" x14ac:dyDescent="0.2">
      <c r="B30" s="3"/>
      <c r="C30" s="3"/>
      <c r="D30" s="3"/>
      <c r="E30" s="3"/>
      <c r="F30" s="3"/>
      <c r="G30" s="3"/>
      <c r="H30" s="3"/>
      <c r="I30" s="3"/>
      <c r="J30" s="3"/>
      <c r="K30" t="s">
        <v>11</v>
      </c>
      <c r="L30">
        <v>2020</v>
      </c>
      <c r="M30" s="1">
        <v>1884</v>
      </c>
      <c r="N30">
        <v>160</v>
      </c>
      <c r="O30">
        <v>2.5</v>
      </c>
      <c r="P30" s="1">
        <v>630</v>
      </c>
      <c r="Q30" s="1">
        <f t="shared" si="9"/>
        <v>792.5</v>
      </c>
      <c r="R30" s="1">
        <f t="shared" si="12"/>
        <v>2676.5</v>
      </c>
      <c r="S30" s="2">
        <f t="shared" si="10"/>
        <v>0.70390435269942087</v>
      </c>
      <c r="T30" s="2">
        <f t="shared" si="11"/>
        <v>0.29609564730057913</v>
      </c>
    </row>
    <row r="31" spans="2:23" s="4" customFormat="1" ht="17" thickBot="1" x14ac:dyDescent="0.25">
      <c r="B31" s="66"/>
      <c r="C31" s="66"/>
      <c r="D31" s="66"/>
      <c r="E31" s="66"/>
      <c r="F31" s="66"/>
      <c r="G31" s="66"/>
      <c r="H31" s="66"/>
      <c r="I31" s="66"/>
      <c r="J31" s="66"/>
      <c r="M31" s="67"/>
      <c r="O31" s="67"/>
      <c r="P31" s="68"/>
      <c r="Q31" s="68"/>
    </row>
    <row r="32" spans="2:23" ht="17" thickTop="1" x14ac:dyDescent="0.2">
      <c r="B32" s="3"/>
      <c r="C32" s="3"/>
      <c r="D32" s="3"/>
      <c r="E32" s="3"/>
      <c r="F32" s="3"/>
      <c r="G32" s="3"/>
      <c r="H32" s="3"/>
      <c r="I32" s="3"/>
      <c r="J32" s="3"/>
      <c r="M32" s="1"/>
      <c r="O32" s="1"/>
      <c r="P32" s="2"/>
      <c r="Q32" s="2"/>
    </row>
  </sheetData>
  <mergeCells count="1">
    <mergeCell ref="B5:I7"/>
  </mergeCells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EXERCISE 8.9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Cole Knaflic</dc:creator>
  <cp:lastModifiedBy>Cole Knaflic</cp:lastModifiedBy>
  <dcterms:created xsi:type="dcterms:W3CDTF">2019-02-27T20:24:45Z</dcterms:created>
  <dcterms:modified xsi:type="dcterms:W3CDTF">2019-04-05T19:16:58Z</dcterms:modified>
</cp:coreProperties>
</file>