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ehbo\Documents\MPSA\6010\"/>
    </mc:Choice>
  </mc:AlternateContent>
  <bookViews>
    <workbookView xWindow="0" yWindow="0" windowWidth="24000" windowHeight="9510"/>
  </bookViews>
  <sheets>
    <sheet name="COUNTIF &amp; COUNTIF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2" l="1"/>
  <c r="M18" i="2"/>
  <c r="N17" i="2"/>
  <c r="M17" i="2"/>
  <c r="J9" i="2"/>
  <c r="J17" i="2" s="1"/>
  <c r="N16" i="2"/>
  <c r="M16" i="2"/>
  <c r="J16" i="2"/>
  <c r="N15" i="2"/>
  <c r="M15" i="2"/>
  <c r="J15" i="2"/>
  <c r="N14" i="2"/>
  <c r="M14" i="2"/>
  <c r="J14" i="2"/>
  <c r="N13" i="2"/>
  <c r="M13" i="2"/>
  <c r="J13" i="2"/>
  <c r="N12" i="2"/>
  <c r="M12" i="2"/>
  <c r="J12" i="2"/>
  <c r="N11" i="2"/>
  <c r="M11" i="2"/>
  <c r="J11" i="2"/>
  <c r="K6" i="2"/>
  <c r="K7" i="2"/>
  <c r="K8" i="2"/>
  <c r="J8" i="2"/>
  <c r="J7" i="2"/>
  <c r="J6" i="2"/>
  <c r="K4" i="2"/>
  <c r="K5" i="2"/>
  <c r="K3" i="2"/>
  <c r="J5" i="2"/>
  <c r="J4" i="2"/>
  <c r="J3" i="2"/>
  <c r="K9" i="2" l="1"/>
</calcChain>
</file>

<file path=xl/sharedStrings.xml><?xml version="1.0" encoding="utf-8"?>
<sst xmlns="http://schemas.openxmlformats.org/spreadsheetml/2006/main" count="53" uniqueCount="48">
  <si>
    <t>Case</t>
  </si>
  <si>
    <t>Example:</t>
  </si>
  <si>
    <t>randomly selected and were classified</t>
  </si>
  <si>
    <t>according to 3 categories</t>
  </si>
  <si>
    <t>Age: 1 indicates older than 35; 0 indicates otherwise</t>
  </si>
  <si>
    <t>Credit score: 1 indicates a credit score higher than 700;</t>
  </si>
  <si>
    <t xml:space="preserve">                            0 indicates otherwise</t>
  </si>
  <si>
    <t xml:space="preserve">Income: 1 indicates an income higher than $50K per </t>
  </si>
  <si>
    <t xml:space="preserve">                  yeas; 0 indicates otherwise.</t>
  </si>
  <si>
    <t>Age</t>
  </si>
  <si>
    <t>Credit</t>
  </si>
  <si>
    <t>Income</t>
  </si>
  <si>
    <t xml:space="preserve">financial analyst to each applicant according to which  </t>
  </si>
  <si>
    <t>Number of applicants who satisfied the age</t>
  </si>
  <si>
    <t>Number of applicants who satisfied the credit</t>
  </si>
  <si>
    <t>Number of applicants who satisfied the income</t>
  </si>
  <si>
    <t>Number of applicants who satisfied the age &amp; credit</t>
  </si>
  <si>
    <t>Number of applicants who satisfied the age &amp; income</t>
  </si>
  <si>
    <t>Number of applicants who satisfied the credit &amp; income</t>
  </si>
  <si>
    <t>Number of applicants who satisfied all three criteria</t>
  </si>
  <si>
    <t>Score</t>
  </si>
  <si>
    <t xml:space="preserve">The Score is a number between 1 and 7, and is given by the </t>
  </si>
  <si>
    <t>Total:</t>
  </si>
  <si>
    <t xml:space="preserve">25 applicants for a loan at a bank were </t>
  </si>
  <si>
    <t>Percentage:</t>
  </si>
  <si>
    <t xml:space="preserve"> </t>
  </si>
  <si>
    <t>Number of applicants who ONLY satisfied the age</t>
  </si>
  <si>
    <t>Number of applicants who ONLY satisfied the credit</t>
  </si>
  <si>
    <t>Number of applicants who ONLY satisfied the income</t>
  </si>
  <si>
    <t>Number of applicants who ONLY satisfied the age &amp; credit</t>
  </si>
  <si>
    <t>Number of applicants who ONLY satisfied the age &amp; income</t>
  </si>
  <si>
    <t>Number of applicants who ONLY satisfied the credit &amp; income</t>
  </si>
  <si>
    <t xml:space="preserve">criteria have been satisfied.  </t>
  </si>
  <si>
    <t>Score 1: Only the AGE criterion has been satisfied</t>
  </si>
  <si>
    <t>Score 2: Only the CREDIT criterion has been satisfied</t>
  </si>
  <si>
    <t>Score 3: Only the INCOME criterion has been satisfied</t>
  </si>
  <si>
    <t>Score 4: The AGE and CREDIT criteria have been satisfied</t>
  </si>
  <si>
    <t>Score 5: The AGE and INCOME criteria have been satisfied</t>
  </si>
  <si>
    <t>Score 6: The CREDIT and INCOME and criteria have been satisfied</t>
  </si>
  <si>
    <t>Score 7: All three criteria have been satisfied</t>
  </si>
  <si>
    <r>
      <t xml:space="preserve">Examples of </t>
    </r>
    <r>
      <rPr>
        <b/>
        <sz val="14"/>
        <color theme="1"/>
        <rFont val="Calibri"/>
        <family val="2"/>
        <scheme val="minor"/>
      </rPr>
      <t>COUNTIF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COUNTIFS</t>
    </r>
    <r>
      <rPr>
        <b/>
        <sz val="11"/>
        <color theme="1"/>
        <rFont val="Calibri"/>
        <family val="2"/>
        <scheme val="minor"/>
      </rPr>
      <t xml:space="preserve"> statements:</t>
    </r>
  </si>
  <si>
    <t>Applicants whose Score was 1</t>
  </si>
  <si>
    <t>Applicants whose Score was 2</t>
  </si>
  <si>
    <t>Applicants whose Score was 3</t>
  </si>
  <si>
    <t>Applicants whose Score was 4</t>
  </si>
  <si>
    <t>Applicants whose Score was 5</t>
  </si>
  <si>
    <t>Applicants whose Score was 6</t>
  </si>
  <si>
    <t>Applicants whose Score was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</si>
</sst>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2" fillId="2" borderId="2" xfId="1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23" sqref="K23"/>
    </sheetView>
  </sheetViews>
  <sheetFormatPr defaultRowHeight="15" x14ac:dyDescent="0.25"/>
  <cols>
    <col min="1" max="1" width="58.7109375" customWidth="1"/>
    <col min="2" max="2" width="4" customWidth="1"/>
    <col min="3" max="8" width="9.140625" style="1"/>
    <col min="9" max="9" width="55.85546875" style="1" customWidth="1"/>
    <col min="10" max="10" width="13.42578125" style="1" customWidth="1"/>
    <col min="11" max="11" width="12.28515625" customWidth="1"/>
    <col min="12" max="12" width="31.140625" customWidth="1"/>
    <col min="13" max="13" width="10.7109375" customWidth="1"/>
    <col min="14" max="14" width="11.5703125" customWidth="1"/>
  </cols>
  <sheetData>
    <row r="1" spans="1:14" ht="18.75" x14ac:dyDescent="0.3">
      <c r="A1" s="7" t="s">
        <v>40</v>
      </c>
      <c r="C1" s="3" t="s">
        <v>0</v>
      </c>
      <c r="D1" s="3" t="s">
        <v>9</v>
      </c>
      <c r="E1" s="3" t="s">
        <v>10</v>
      </c>
      <c r="F1" s="3" t="s">
        <v>11</v>
      </c>
      <c r="G1" s="3" t="s">
        <v>20</v>
      </c>
    </row>
    <row r="2" spans="1:14" x14ac:dyDescent="0.25">
      <c r="A2" t="s">
        <v>1</v>
      </c>
      <c r="C2" s="1">
        <v>1</v>
      </c>
      <c r="D2" s="1">
        <v>0</v>
      </c>
      <c r="E2" s="1">
        <v>0</v>
      </c>
      <c r="F2" s="1">
        <v>1</v>
      </c>
      <c r="G2" s="1">
        <v>3</v>
      </c>
      <c r="K2" t="s">
        <v>24</v>
      </c>
    </row>
    <row r="3" spans="1:14" x14ac:dyDescent="0.25">
      <c r="A3" t="s">
        <v>23</v>
      </c>
      <c r="C3" s="1">
        <v>2</v>
      </c>
      <c r="D3" s="1">
        <v>1</v>
      </c>
      <c r="E3" s="1">
        <v>0</v>
      </c>
      <c r="F3" s="1">
        <v>0</v>
      </c>
      <c r="G3" s="1">
        <v>1</v>
      </c>
      <c r="I3" s="1" t="s">
        <v>13</v>
      </c>
      <c r="J3" s="4">
        <f>COUNTIF(D2:D26,1)</f>
        <v>13</v>
      </c>
      <c r="K3" s="5">
        <f>J3/COUNT($C$2:$C$26)</f>
        <v>0.52</v>
      </c>
    </row>
    <row r="4" spans="1:14" x14ac:dyDescent="0.25">
      <c r="A4" t="s">
        <v>2</v>
      </c>
      <c r="C4" s="1">
        <v>3</v>
      </c>
      <c r="D4" s="1">
        <v>1</v>
      </c>
      <c r="E4" s="1">
        <v>0</v>
      </c>
      <c r="F4" s="1">
        <v>0</v>
      </c>
      <c r="G4" s="1">
        <v>1</v>
      </c>
      <c r="I4" s="1" t="s">
        <v>14</v>
      </c>
      <c r="J4" s="4">
        <f>COUNTIF(E2:E26,1)</f>
        <v>12</v>
      </c>
      <c r="K4" s="5">
        <f t="shared" ref="K4:K9" si="0">J4/COUNT($C$2:$C$26)</f>
        <v>0.48</v>
      </c>
    </row>
    <row r="5" spans="1:14" x14ac:dyDescent="0.25">
      <c r="A5" t="s">
        <v>3</v>
      </c>
      <c r="C5" s="1">
        <v>4</v>
      </c>
      <c r="D5" s="1">
        <v>1</v>
      </c>
      <c r="E5" s="1">
        <v>0</v>
      </c>
      <c r="F5" s="1">
        <v>1</v>
      </c>
      <c r="G5" s="1">
        <v>5</v>
      </c>
      <c r="I5" s="1" t="s">
        <v>15</v>
      </c>
      <c r="J5" s="4">
        <f>COUNTIF(F2:F26,1)</f>
        <v>14</v>
      </c>
      <c r="K5" s="5">
        <f t="shared" si="0"/>
        <v>0.56000000000000005</v>
      </c>
    </row>
    <row r="6" spans="1:14" x14ac:dyDescent="0.25">
      <c r="A6" t="s">
        <v>4</v>
      </c>
      <c r="C6" s="1">
        <v>5</v>
      </c>
      <c r="D6" s="1">
        <v>0</v>
      </c>
      <c r="E6" s="1">
        <v>0</v>
      </c>
      <c r="F6" s="1">
        <v>1</v>
      </c>
      <c r="G6" s="1">
        <v>3</v>
      </c>
      <c r="I6" s="1" t="s">
        <v>16</v>
      </c>
      <c r="J6" s="4">
        <f>COUNTIFS(D2:D26,1,E2:E26,1)</f>
        <v>6</v>
      </c>
      <c r="K6" s="5">
        <f t="shared" si="0"/>
        <v>0.24</v>
      </c>
    </row>
    <row r="7" spans="1:14" x14ac:dyDescent="0.25">
      <c r="A7" t="s">
        <v>5</v>
      </c>
      <c r="C7" s="1">
        <v>6</v>
      </c>
      <c r="D7" s="1">
        <v>1</v>
      </c>
      <c r="E7" s="1">
        <v>1</v>
      </c>
      <c r="F7" s="1">
        <v>0</v>
      </c>
      <c r="G7" s="1">
        <v>4</v>
      </c>
      <c r="I7" s="1" t="s">
        <v>17</v>
      </c>
      <c r="J7" s="4">
        <f>COUNTIFS(D2:D26,1,F2:F26,1)</f>
        <v>4</v>
      </c>
      <c r="K7" s="5">
        <f t="shared" si="0"/>
        <v>0.16</v>
      </c>
    </row>
    <row r="8" spans="1:14" x14ac:dyDescent="0.25">
      <c r="A8" t="s">
        <v>6</v>
      </c>
      <c r="C8" s="1">
        <v>7</v>
      </c>
      <c r="D8" s="1">
        <v>0</v>
      </c>
      <c r="E8" s="1">
        <v>1</v>
      </c>
      <c r="F8" s="1">
        <v>0</v>
      </c>
      <c r="G8" s="1">
        <v>2</v>
      </c>
      <c r="I8" s="1" t="s">
        <v>18</v>
      </c>
      <c r="J8" s="4">
        <f>COUNTIFS(E2:E26,1,F2:F26,1)</f>
        <v>6</v>
      </c>
      <c r="K8" s="5">
        <f t="shared" si="0"/>
        <v>0.24</v>
      </c>
    </row>
    <row r="9" spans="1:14" x14ac:dyDescent="0.25">
      <c r="A9" t="s">
        <v>7</v>
      </c>
      <c r="C9" s="1">
        <v>8</v>
      </c>
      <c r="D9" s="1">
        <v>0</v>
      </c>
      <c r="E9" s="1">
        <v>0</v>
      </c>
      <c r="F9" s="1">
        <v>1</v>
      </c>
      <c r="G9" s="1">
        <v>3</v>
      </c>
      <c r="I9" s="1" t="s">
        <v>19</v>
      </c>
      <c r="J9" s="4">
        <f>COUNTIFS(D2:D26,1,E2:E26,1,F2:F26,1)</f>
        <v>2</v>
      </c>
      <c r="K9" s="5">
        <f t="shared" si="0"/>
        <v>0.08</v>
      </c>
    </row>
    <row r="10" spans="1:14" x14ac:dyDescent="0.25">
      <c r="A10" t="s">
        <v>8</v>
      </c>
      <c r="C10" s="1">
        <v>9</v>
      </c>
      <c r="D10" s="1">
        <v>1</v>
      </c>
      <c r="E10" s="1">
        <v>1</v>
      </c>
      <c r="F10" s="1">
        <v>1</v>
      </c>
      <c r="G10" s="1">
        <v>7</v>
      </c>
      <c r="K10" s="1"/>
      <c r="N10" t="s">
        <v>24</v>
      </c>
    </row>
    <row r="11" spans="1:14" x14ac:dyDescent="0.25">
      <c r="A11" t="s">
        <v>21</v>
      </c>
      <c r="C11" s="1">
        <v>10</v>
      </c>
      <c r="D11" s="1">
        <v>1</v>
      </c>
      <c r="E11" s="1">
        <v>1</v>
      </c>
      <c r="F11" s="1">
        <v>0</v>
      </c>
      <c r="G11" s="1">
        <v>4</v>
      </c>
      <c r="I11" s="1" t="s">
        <v>26</v>
      </c>
      <c r="J11" s="4">
        <f>COUNTIFS(D2:D26,1,E2:E26,0,F2:F26,0)</f>
        <v>5</v>
      </c>
      <c r="L11" s="1" t="s">
        <v>41</v>
      </c>
      <c r="M11" s="4">
        <f>COUNTIF(G2:G26,1)</f>
        <v>5</v>
      </c>
      <c r="N11" s="5">
        <f>M11/COUNT($C$2:$C$26)</f>
        <v>0.2</v>
      </c>
    </row>
    <row r="12" spans="1:14" x14ac:dyDescent="0.25">
      <c r="A12" t="s">
        <v>12</v>
      </c>
      <c r="C12" s="1">
        <v>11</v>
      </c>
      <c r="D12" s="1">
        <v>0</v>
      </c>
      <c r="E12" s="1">
        <v>1</v>
      </c>
      <c r="F12" s="1">
        <v>1</v>
      </c>
      <c r="G12" s="1">
        <v>6</v>
      </c>
      <c r="I12" s="1" t="s">
        <v>27</v>
      </c>
      <c r="J12" s="4">
        <f>COUNTIFS(D2:D26,0,E2:E26,1,F2:F26,0)</f>
        <v>2</v>
      </c>
      <c r="L12" s="1" t="s">
        <v>42</v>
      </c>
      <c r="M12" s="4">
        <f>COUNTIF(G2:G26,2)</f>
        <v>2</v>
      </c>
      <c r="N12" s="5">
        <f>M12/COUNT($C$2:$C$26)</f>
        <v>0.08</v>
      </c>
    </row>
    <row r="13" spans="1:14" x14ac:dyDescent="0.25">
      <c r="A13" t="s">
        <v>32</v>
      </c>
      <c r="C13" s="1">
        <v>12</v>
      </c>
      <c r="D13" s="1">
        <v>0</v>
      </c>
      <c r="E13" s="1">
        <v>1</v>
      </c>
      <c r="F13" s="1">
        <v>1</v>
      </c>
      <c r="G13" s="1">
        <v>6</v>
      </c>
      <c r="I13" s="1" t="s">
        <v>28</v>
      </c>
      <c r="J13" s="4">
        <f>COUNTIFS(D2:D26,0,E2:E26,0,F2:F26,1)</f>
        <v>6</v>
      </c>
      <c r="L13" s="1" t="s">
        <v>43</v>
      </c>
      <c r="M13" s="4">
        <f>COUNTIF(G2:G26,3)</f>
        <v>6</v>
      </c>
      <c r="N13" s="5">
        <f>M13/COUNT($C$2:$C$26)</f>
        <v>0.24</v>
      </c>
    </row>
    <row r="14" spans="1:14" x14ac:dyDescent="0.25">
      <c r="A14" t="s">
        <v>25</v>
      </c>
      <c r="C14" s="1">
        <v>13</v>
      </c>
      <c r="D14" s="1">
        <v>0</v>
      </c>
      <c r="E14" s="1">
        <v>1</v>
      </c>
      <c r="F14" s="1">
        <v>1</v>
      </c>
      <c r="G14" s="1">
        <v>6</v>
      </c>
      <c r="I14" s="1" t="s">
        <v>29</v>
      </c>
      <c r="J14" s="4">
        <f>COUNTIFS(D2:D26,1,E2:E26,1,F2:F26,0)</f>
        <v>4</v>
      </c>
      <c r="L14" s="1" t="s">
        <v>44</v>
      </c>
      <c r="M14" s="4">
        <f>COUNTIF(G2:G26,4)</f>
        <v>4</v>
      </c>
      <c r="N14" s="5">
        <f>M14/COUNT($C$2:$C$26)</f>
        <v>0.16</v>
      </c>
    </row>
    <row r="15" spans="1:14" x14ac:dyDescent="0.25">
      <c r="A15" t="s">
        <v>33</v>
      </c>
      <c r="C15" s="1">
        <v>14</v>
      </c>
      <c r="D15" s="1">
        <v>1</v>
      </c>
      <c r="E15" s="1">
        <v>0</v>
      </c>
      <c r="F15" s="1">
        <v>0</v>
      </c>
      <c r="G15" s="1">
        <v>1</v>
      </c>
      <c r="I15" s="1" t="s">
        <v>30</v>
      </c>
      <c r="J15" s="4">
        <f>COUNTIFS(D2:D26,1,E2:E26,0,F2:F26,1)</f>
        <v>2</v>
      </c>
      <c r="L15" s="1" t="s">
        <v>45</v>
      </c>
      <c r="M15" s="4">
        <f>COUNTIF(G2:G26,"5")</f>
        <v>2</v>
      </c>
      <c r="N15" s="5">
        <f>M15/COUNT($C$2:$C$26)</f>
        <v>0.08</v>
      </c>
    </row>
    <row r="16" spans="1:14" x14ac:dyDescent="0.25">
      <c r="A16" t="s">
        <v>34</v>
      </c>
      <c r="C16" s="1">
        <v>15</v>
      </c>
      <c r="D16" s="1">
        <v>1</v>
      </c>
      <c r="E16" s="1">
        <v>1</v>
      </c>
      <c r="F16" s="1">
        <v>0</v>
      </c>
      <c r="G16" s="1">
        <v>4</v>
      </c>
      <c r="I16" s="1" t="s">
        <v>31</v>
      </c>
      <c r="J16" s="4">
        <f>COUNTIFS(D2:D26,0,E2:E26,1,F2:F26,1)</f>
        <v>4</v>
      </c>
      <c r="L16" s="1" t="s">
        <v>46</v>
      </c>
      <c r="M16" s="4">
        <f>COUNTIF(G2:G26,6)</f>
        <v>4</v>
      </c>
      <c r="N16" s="5">
        <f>M16/COUNT($C$2:$C$26)</f>
        <v>0.16</v>
      </c>
    </row>
    <row r="17" spans="1:14" x14ac:dyDescent="0.25">
      <c r="A17" t="s">
        <v>35</v>
      </c>
      <c r="C17" s="1">
        <v>16</v>
      </c>
      <c r="D17" s="1">
        <v>1</v>
      </c>
      <c r="E17" s="1">
        <v>0</v>
      </c>
      <c r="F17" s="1">
        <v>0</v>
      </c>
      <c r="G17" s="1">
        <v>1</v>
      </c>
      <c r="I17" s="1" t="s">
        <v>19</v>
      </c>
      <c r="J17" s="4">
        <f>J9</f>
        <v>2</v>
      </c>
      <c r="L17" s="1" t="s">
        <v>47</v>
      </c>
      <c r="M17" s="4">
        <f>COUNTIF(G2:G26,7)</f>
        <v>2</v>
      </c>
      <c r="N17" s="5">
        <f>M17/COUNT($C$2:$C$26)</f>
        <v>0.08</v>
      </c>
    </row>
    <row r="18" spans="1:14" x14ac:dyDescent="0.25">
      <c r="A18" t="s">
        <v>36</v>
      </c>
      <c r="C18" s="1">
        <v>17</v>
      </c>
      <c r="D18" s="1">
        <v>0</v>
      </c>
      <c r="E18" s="1">
        <v>0</v>
      </c>
      <c r="F18" s="1">
        <v>1</v>
      </c>
      <c r="G18" s="1">
        <v>3</v>
      </c>
      <c r="I18" s="2" t="s">
        <v>25</v>
      </c>
      <c r="J18" s="2" t="s">
        <v>25</v>
      </c>
      <c r="L18" s="2" t="s">
        <v>22</v>
      </c>
      <c r="M18" s="8">
        <f>SUM(M11:M17)</f>
        <v>25</v>
      </c>
      <c r="N18" s="6">
        <f>SUM(N11:N17)</f>
        <v>1</v>
      </c>
    </row>
    <row r="19" spans="1:14" x14ac:dyDescent="0.25">
      <c r="A19" t="s">
        <v>37</v>
      </c>
      <c r="C19" s="1">
        <v>18</v>
      </c>
      <c r="D19" s="1">
        <v>1</v>
      </c>
      <c r="E19" s="1">
        <v>0</v>
      </c>
      <c r="F19" s="1">
        <v>0</v>
      </c>
      <c r="G19" s="1">
        <v>1</v>
      </c>
    </row>
    <row r="20" spans="1:14" x14ac:dyDescent="0.25">
      <c r="A20" t="s">
        <v>38</v>
      </c>
      <c r="C20" s="1">
        <v>19</v>
      </c>
      <c r="D20" s="1">
        <v>0</v>
      </c>
      <c r="E20" s="1">
        <v>0</v>
      </c>
      <c r="F20" s="1">
        <v>1</v>
      </c>
      <c r="G20" s="1">
        <v>3</v>
      </c>
    </row>
    <row r="21" spans="1:14" x14ac:dyDescent="0.25">
      <c r="A21" t="s">
        <v>39</v>
      </c>
      <c r="C21" s="1">
        <v>20</v>
      </c>
      <c r="D21" s="1">
        <v>0</v>
      </c>
      <c r="E21" s="1">
        <v>1</v>
      </c>
      <c r="F21" s="1">
        <v>1</v>
      </c>
      <c r="G21" s="1">
        <v>6</v>
      </c>
    </row>
    <row r="22" spans="1:14" x14ac:dyDescent="0.25">
      <c r="C22" s="1">
        <v>21</v>
      </c>
      <c r="D22" s="1">
        <v>1</v>
      </c>
      <c r="E22" s="1">
        <v>0</v>
      </c>
      <c r="F22" s="1">
        <v>1</v>
      </c>
      <c r="G22" s="1">
        <v>5</v>
      </c>
    </row>
    <row r="23" spans="1:14" x14ac:dyDescent="0.25">
      <c r="C23" s="1">
        <v>22</v>
      </c>
      <c r="D23" s="1">
        <v>1</v>
      </c>
      <c r="E23" s="1">
        <v>1</v>
      </c>
      <c r="F23" s="1">
        <v>1</v>
      </c>
      <c r="G23" s="1">
        <v>7</v>
      </c>
    </row>
    <row r="24" spans="1:14" x14ac:dyDescent="0.25">
      <c r="C24" s="1">
        <v>23</v>
      </c>
      <c r="D24" s="1">
        <v>0</v>
      </c>
      <c r="E24" s="1">
        <v>0</v>
      </c>
      <c r="F24" s="1">
        <v>1</v>
      </c>
      <c r="G24" s="1">
        <v>3</v>
      </c>
    </row>
    <row r="25" spans="1:14" x14ac:dyDescent="0.25">
      <c r="C25" s="1">
        <v>24</v>
      </c>
      <c r="D25" s="1">
        <v>0</v>
      </c>
      <c r="E25" s="1">
        <v>1</v>
      </c>
      <c r="F25" s="1">
        <v>0</v>
      </c>
      <c r="G25" s="1">
        <v>2</v>
      </c>
    </row>
    <row r="26" spans="1:14" x14ac:dyDescent="0.25">
      <c r="C26" s="1">
        <v>25</v>
      </c>
      <c r="D26" s="1">
        <v>1</v>
      </c>
      <c r="E26" s="1">
        <v>1</v>
      </c>
      <c r="F26" s="1">
        <v>0</v>
      </c>
      <c r="G26" s="1">
        <v>4</v>
      </c>
    </row>
    <row r="27" spans="1:14" x14ac:dyDescent="0.25">
      <c r="D2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 &amp; 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Rasoul Behboudi</cp:lastModifiedBy>
  <dcterms:created xsi:type="dcterms:W3CDTF">2016-09-22T15:52:01Z</dcterms:created>
  <dcterms:modified xsi:type="dcterms:W3CDTF">2017-02-24T14:03:08Z</dcterms:modified>
</cp:coreProperties>
</file>