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README" sheetId="1" state="visible" r:id="rId3"/>
    <sheet name="DevelopmentOfData" sheetId="2" state="visible" r:id="rId4"/>
    <sheet name="CO" sheetId="3" state="visible" r:id="rId5"/>
    <sheet name="NOX" sheetId="4" state="visible" r:id="rId6"/>
    <sheet name="PM10Primary" sheetId="5" state="visible" r:id="rId7"/>
    <sheet name="PM25Primary" sheetId="6" state="visible" r:id="rId8"/>
    <sheet name="SO2" sheetId="7" state="visible" r:id="rId9"/>
    <sheet name="VOC" sheetId="8" state="visible" r:id="rId10"/>
    <sheet name="NH3" sheetId="9" state="visible" r:id="rId11"/>
    <sheet name="Black Carbon" sheetId="10" state="visible" r:id="rId12"/>
    <sheet name="Organic Carbon" sheetId="11" state="visible" r:id="rId13"/>
  </sheets>
  <definedNames>
    <definedName function="false" hidden="false" name="_SAS_empty_"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<sst xmlns="http://schemas.openxmlformats.org/spreadsheetml/2006/main" count="322" uniqueCount="138">
  <si>
    <t xml:space="preserve">All Emissions in this workbook are in kilotons (1000 short tons=2,000,000 lbs)</t>
  </si>
  <si>
    <t xml:space="preserve">*Biogenics are not included in the trends</t>
  </si>
  <si>
    <t xml:space="preserve">Updated February 9, 2024</t>
  </si>
  <si>
    <t xml:space="preserve">Revisions from 4/5/2023: 1) Replaced year 2021 and 2022 data with emissions modeling data; see latest "Current Methods Used to Estimate Emissions for the Years 2002-2023" documentation on the Trends Procedural Documentation (https://www.epa.gov/air-emissions-inventories/trends-procedural-documentation) site for source category-specific details on what comprises the 2021 and 2022 estimates. 2) Introduced year 2023 estimates using 2023 EGU data (NOX and SO2 only from new CAMD site (https://ampd.epa.gov/ampd/), with all other 2023 estimates carried forward from the new 2022 estimates.</t>
  </si>
  <si>
    <t xml:space="preserve">Updated April 5, 2023</t>
  </si>
  <si>
    <t xml:space="preserve">Revisions from 2/10/2022: 1) Replaced all 2002 through 2019 data with EQUATES-based approach (see reference in next cell); 2) 2020 NEI used for year 2020; 3) 2021 and 2022 Highway Vehicles based on linear interpolation from years 2019 and 2023 modeling platform data, 4) 2021 and 2022 Off-highway based on interpolation from 2020 NEI to 2023 modeling platform data. 5) Introduction of Black Carbon and Organic Carbon (pollutants "EC"  and "OC", respectively), the elemental and organic carbon portions of inventory PM2.5 for years 2002 through 2022.  6) State data summaries now include Puerto Rico, Virgin Island, and Tribal estimates for years 2002 through 2022 for inventory sources where available. 7) Sector-total summaries are also available for years 2002-2022.</t>
  </si>
  <si>
    <t xml:space="preserve">EQUATES reference:  https://doi.org/10.1016/j.dib.2023.109022</t>
  </si>
  <si>
    <t xml:space="preserve">Updated February 10, 2022</t>
  </si>
  <si>
    <t xml:space="preserve">Revisions from 3/25/21: 1) adds 2021 and updated 2020 EGU (NOX and SO2 only) data from new CAMD site (https://ampd.epa.gov/ampd/), 2) 2018 and 2019 emissions data from 2018gc and 2019ge emissions modeling platform state/SCC summaries, 3) carried HI Rx fires (Miscellaneous) from 2017, 4) 2019 wildfires (Miscellaneous) carried forward from 2018gc data where missing in 2018 (AK and HI); 5) Solvents (SCC=2477777777) removed from 2018 estimates, 6) CMV estimates for 2019 use 2018 estimates (2019 erroneous).
Year 2020 and 2021 Highway Vehicles and Off-Highway (nonroad mobile model component) are linear interpolations from the 2019ge and 2023fj emissions modeling inventories.  Year 2020 and 2021 non-EGU estimates (including Off-Highway aircraft, CMV and railroad sources) are carried forward from their 2019ge values (except for CMV (2018) and other exceptions listed above.
Puerto Rico, Virgin Island, and Tribal estimates are again retained while offshore estimates (state FIPS codes 85xxx and 98xxx) are not included.</t>
  </si>
  <si>
    <t xml:space="preserve">Updated March 25, 2021</t>
  </si>
  <si>
    <r>
      <rPr>
        <sz val="11"/>
        <rFont val="Calibri"/>
        <family val="2"/>
        <charset val="1"/>
      </rPr>
      <t xml:space="preserve">Updated file with the updated (final, January 2021 version) release of the 2017 NEI, correcting aircraft emissions, as well as incorporating some State and Local agency point inventory edits made between the April  2020 NEI release and June 2020. Highway data for 2018 through 2020 also updated to reflect linear interpolation from the 2017 NEI to year 2021"fi" emissions modeling data based on the 2016 emissions modeling platform. Off-highway data for 2018 through 2020 updated to reflect linear interpolation from the 2017 NEI to year 2020"fh" emissions modeling data based on the 2016 emissions modeling platform. FUEL COMB. ELEC. UTIL. estimates for 2018 through 2020 were based on current download from CAMD.  
</t>
    </r>
    <r>
      <rPr>
        <i val="true"/>
        <sz val="11"/>
        <rFont val="Calibri"/>
        <family val="2"/>
        <charset val="1"/>
      </rPr>
      <t xml:space="preserve">With the availability of 2020 CAMD data, year 2020 estimates have been estimated for all sources, though it is important to note that other than the CAMD FUEL COMB. ELEC. UTIL estimates, none of the other 2020 estimates are based on </t>
    </r>
    <r>
      <rPr>
        <b val="true"/>
        <i val="true"/>
        <sz val="11"/>
        <rFont val="Calibri"/>
        <family val="2"/>
        <charset val="1"/>
      </rPr>
      <t xml:space="preserve">actual</t>
    </r>
    <r>
      <rPr>
        <i val="true"/>
        <sz val="11"/>
        <rFont val="Calibri"/>
        <family val="2"/>
        <charset val="1"/>
      </rPr>
      <t xml:space="preserve"> 2020 inventory collection efforts.  Thus, for those sectors, potential estimates related to the COVID-19 pandemic have not been estimated. A complete estimate of 2020 emissions based on data collection efforts will not be available until the release of the 2020 NEI in the spring of 2023.</t>
    </r>
  </si>
  <si>
    <t xml:space="preserve">Updated April 27, 2020</t>
  </si>
  <si>
    <t xml:space="preserve">Updates since May 30, 2019</t>
  </si>
  <si>
    <t xml:space="preserve">Updated file with the 2017 NEI.  Updated NOx &amp; SO2 CAMD emissions for 2018 &amp; 2019 for states available.  For states not available through CAMD the 2017 NEI emissions were used to fill in.  For Highway and Off-Highway, 2015 &amp; 2016 values were calculated using the slope between 2014v2 and 2017 NEI where year specific model data were not available.  The year specific model data were 2015 onroad and 2015/2016 nonroad.  In addition, 2018 onroad emissions were included directly from the modeling files.  The 2023 mobile data were used to interpolate mobile emissions for 2018 &amp; 2019.</t>
  </si>
  <si>
    <t xml:space="preserve">Updated May 30, 2019</t>
  </si>
  <si>
    <t xml:space="preserve">Updates since March 08, 2019</t>
  </si>
  <si>
    <t xml:space="preserve">Updated NOx &amp; SO2 CAMD emissions for 2017 and added 2018 for states available.  For states not available through CAMD the 2014 NEI emissions were used to fill in.  For Highway and Off-Highway, 2018 values were calculated using the slope between 2014v2 and the 2017 modeling file and 2015 and 2016 were updated using year specific modeling files.  </t>
  </si>
  <si>
    <t xml:space="preserve">Updates since March 27, 2018</t>
  </si>
  <si>
    <t xml:space="preserve">Found an error in the code which separates prescribed and wildfires from miscellaneous.  Corrected the code then recalculated prescribed/wildfires and miscellaneous for 2012-2014.  2015-2017 were updated with the new 2014 values.</t>
  </si>
  <si>
    <t xml:space="preserve">Updates since December 19, 2016</t>
  </si>
  <si>
    <t xml:space="preserve">Added 2014v2 and recalculated emissions for 2012 &amp; 2013 emissions.  Updated 2015-2017 SO2 and NOx electric generating unit emissions to the most recent CAMD available data.  States with data not available from CAMD were pulled forward from 2014v2 NEI.  2015-2017 mobile emissions were calculated using interpolation between 2014v2 NEI and the 2016 modeling files.  The modeling files did not include data for locomotive, commercial marine vessels and aircrafts.  These emissions were pulled forward from the 2014v2 NEI and held constant for 2015-2017.</t>
  </si>
  <si>
    <t xml:space="preserve">Notable changes from 2014v1 to 2014v2</t>
  </si>
  <si>
    <t xml:space="preserve">1.  Fuel Comb Industrial - new state estimates, limited changes in ICI methodology and updated activity data resulted in changes to PM10, PM2.5, SO2 &amp; VOC</t>
  </si>
  <si>
    <t xml:space="preserve">2.  Fuel Comb Other - Limited changes to Residential Wood Combustion resulted in changes to CO, PM10, PM2.5, SO2 &amp; VOC</t>
  </si>
  <si>
    <t xml:space="preserve">3.  Petroleum &amp; Related Industries - new estimates from some states and limited changes to Oil &amp; Gas tool resulted in changes to CO, NOx and VOC</t>
  </si>
  <si>
    <t xml:space="preserve">4.  Highway Vehicles - New inputs (representative counties, new fleet ages, proportions of alternate fuel vehicles, new VPOP) resulted in significant changes to CO, NOx and VOC</t>
  </si>
  <si>
    <t xml:space="preserve">5.  Off-Highway - New rail computed, CMV port limited to water and several states updated activity data resulted in noticeable changes in CO, NOx and VOC</t>
  </si>
  <si>
    <t xml:space="preserve">6.  Miscellaneous - New submittals, limited methodology changes in unpaved road dust, fertilizer EFs updated, reintroduced precip-adjustment based on v1, new livestock dust, livestock waste errors fixed.  These changes resulted in noticeable if not significant changes in CO, PM10, PM2.5, SO2, VOC &amp; NH3.</t>
  </si>
  <si>
    <t xml:space="preserve">For more detailed documentation on the 2014v2 NEI please refer to the Technical Support Document (TSD) located at: </t>
  </si>
  <si>
    <t xml:space="preserve">Updates since February 27, 2014:</t>
  </si>
  <si>
    <t xml:space="preserve">Updated 2011 NEI v1 with 2011 NEI v2.  2009 &amp; 2010 non-mobile emissions recalculated as a result of the 2011 update.  Updated 2012, 2013 and 2014 SO2 and NOX electric generating units emissions to the most recent CAMD available data.</t>
  </si>
  <si>
    <t xml:space="preserve">Updates since February 17, 2014:</t>
  </si>
  <si>
    <t xml:space="preserve">Wildfires for 2002v3 were updated to accurately reflect the inventory published on http://www.epa.gov/ttn/chief/net/2002inventory.html#inventorydata</t>
  </si>
  <si>
    <t xml:space="preserve">2003 and 2004 Miscellaneous has been recalculated to reflect the adjustments to the 2002 Wildfire emissions.  This in turn will effect the 2003 and 2004 total emissions.</t>
  </si>
  <si>
    <t xml:space="preserve">Updates since December 4, 2013:</t>
  </si>
  <si>
    <t xml:space="preserve">Added Puerto Rico, Virgin Islands and Tribal data back into the trend line.  These were discovered to be included in the data prior to 2002 and thus were added back into 2002-present.  These data were estimated using interpolation for interim years and held constant after 2011.</t>
  </si>
  <si>
    <t xml:space="preserve">Puerto Rico, Virgin Islands and Tribal data were not present in the MOVES database or for NOx and SO2 CAMD replacements.  The added territories were taken from the NEI years and interpolated values and then appended to the other data sources used for updating.</t>
  </si>
  <si>
    <t xml:space="preserve">2012 &amp; 2013 Puerto Rico, Virgin Islands and Tribal data were held constant from the 2011 NEI for all pollutants and tiers.</t>
  </si>
  <si>
    <t xml:space="preserve">2013 EGU NOx and SO2 emissions were updating using CAMD's final estimates.</t>
  </si>
  <si>
    <r>
      <rPr>
        <b val="true"/>
        <sz val="11"/>
        <color theme="1"/>
        <rFont val="Calibri"/>
        <family val="2"/>
        <charset val="1"/>
      </rPr>
      <t xml:space="preserve">Updates since June 6, 2013:  </t>
    </r>
    <r>
      <rPr>
        <sz val="11"/>
        <color theme="1"/>
        <rFont val="Calibri"/>
        <family val="2"/>
        <charset val="1"/>
      </rPr>
      <t xml:space="preserve">Now using NEI 2011 v1 at the Tier 1 level.</t>
    </r>
  </si>
  <si>
    <t xml:space="preserve">Onroad &amp; Nonroad updates for 2007, 2009 and 2010 from MOVES.</t>
  </si>
  <si>
    <t xml:space="preserve">2006 mobile emissions were recalculated using interpolation between 2005 MOVES data and 2007 MOVES.</t>
  </si>
  <si>
    <t xml:space="preserve">2009 &amp; 2010 non-mobile emissions were recalculated using interpolation between NEI 2008v3 and NEI 2011v1.</t>
  </si>
  <si>
    <t xml:space="preserve">CEM data for 2013 is currently only available for the first three quarters of the year.  The percent change from the third to fourth quarters in 2012 were used to estimate the final quarter of 2013.  AK and HI CEM data are not provided from CAMD and are held constant from 2011.</t>
  </si>
  <si>
    <t xml:space="preserve">Projected 2020 inventory for mobile emissions were used to calculate 2012 and 2013 onroad and nonroad estimates.</t>
  </si>
  <si>
    <t xml:space="preserve">2012 and 2013 emissions for non-EGU and non-mobile are held constant from 2011.</t>
  </si>
  <si>
    <r>
      <rPr>
        <b val="true"/>
        <sz val="11"/>
        <color theme="1"/>
        <rFont val="Calibri"/>
        <family val="2"/>
        <charset val="1"/>
      </rPr>
      <t xml:space="preserve">Updates since June 12, 2012</t>
    </r>
    <r>
      <rPr>
        <sz val="11"/>
        <color theme="1"/>
        <rFont val="Calibri"/>
        <family val="2"/>
        <charset val="1"/>
      </rPr>
      <t xml:space="preserve">:  Now using NEI 2008 v3 at the Tier 1 level.</t>
    </r>
  </si>
  <si>
    <t xml:space="preserve">2006 and 2007 were recalculated using interpolation between NEI 2005 v2 and NEI 2008 v3.</t>
  </si>
  <si>
    <t xml:space="preserve">2002 and 2005 MOVES data were used to update 2002-2007.  The change in model resulted in noticeable changes in highway emissions from 2001 to 2002 for various pollutants</t>
  </si>
  <si>
    <t xml:space="preserve">2012 CEM annual data were used to update the previous estimate.</t>
  </si>
  <si>
    <r>
      <rPr>
        <b val="true"/>
        <sz val="11"/>
        <color theme="1"/>
        <rFont val="Calibri"/>
        <family val="2"/>
        <charset val="1"/>
      </rPr>
      <t xml:space="preserve">Updates since June 14, 2011</t>
    </r>
    <r>
      <rPr>
        <sz val="11"/>
        <color theme="1"/>
        <rFont val="Calibri"/>
        <family val="2"/>
        <charset val="1"/>
      </rPr>
      <t xml:space="preserve">:  Now using NEI 2008v2 at the Tier 1 level.  Adjusted "Open burning" SCCs in 2005 to be more in align with 2008 wildfires.</t>
    </r>
  </si>
  <si>
    <t xml:space="preserve">This update affects emissions for year 2006 and after.
The NEI 2005 v2 and the 2008 NEI v2 are applied to recalculate 2006 and 2007 as an interpolation between 2005v2 and 2008v2.
2009-2012 values were filled with 2008v2 emissions (flat lined) except where noted because presently there is no comprehensive projected inventory available for interpolation based off the NEI 2008v2 inventory.
EGU (electric generating utility) NOx and SO2 emissions for 2009-2011 were updated with continuous emissions monitoring (CEMs) data from the EPA's Acid Rain  Program (CAMD) emissions database.
CEM data for 2012 is currently only available for the first three quarters of the year.  The percent change from the third to fourth quarters in 2011 were used to estimate the final quarter of 2012.  Alaska and Hawaii CEM data are not provided from CAMD and are held constant from 2008.
Projected 2012 inventory data from the 2005-based modeling platform &lt;http://www.epa.gov/ttn/chief/emch/index.html&gt; was used to develop 2009-2012 estimates for the mobile source sectors rather than flat lining and the results were scaled to the 2008v2 emissions to maintain consistency with the flat-line approach for other sectors.  The 2009- 2012 onroad and nonroad data were scaled to the 2008 NEI V2 onroad and nonroad sector data at the state pollutant level  (and gas and diesel  vehicles for onroad). 
An adjustment was applied to the 2005 NEI unclassified  fire emissions to allocate and add those emissions to pre-existing estimate of prescribed fires and wildfires, and provides for a more reasonable exclusion of wildfires for 'anthropogenic only' emissions.
The same  operation was performed for nonroad mobile used NMIM (NONROAD) model results  for monthly-county-SCC, aggregated to state-annual to compute ratios.  The 2012 projected inventory was that used for the final US EPA Cross-State Air Pollution Rule and is a product of the 2005 based modeling platform &lt;http://www.epa.gov/ttn/chief/emch/index.html&gt; which supported the Final Transport Rule.  The purpose of the Final Transport Rule was to identify upwind states’ emissions that significantly contribute to downwind nonattainment or interfere with downwind maintenance of the 1997 and 2006 fine particle (PM2.5) National Ambient Air Quality Standard (NAAQS) and the 1997 ozone NAAQS.   The Cross-State Air Pollution Rule (CSAPR), requires states to significantly improve air quality by reducing power plant emissions that contribute to ozone and/or fine particle pollution in other states.</t>
  </si>
  <si>
    <t xml:space="preserve">Emissions in 2008 decreased over 2005 for all pollutants except slight increases for NH3, PM10, and PM2.5. </t>
  </si>
  <si>
    <t xml:space="preserve">NH3: The increase in the miscellaneous category come from prescribed fires and primarily from waste disposal, the latter largely due to the addition of municipal/commercial composting emissions.</t>
  </si>
  <si>
    <t xml:space="preserve">PM: The increases in the highway vehicle category are associated with the change to the MOVES estimation model, which has higher PM2.5 emissions than previous model MOBILE6 due to temperature impacts on PM2.5 included in MOVES and based on new emissions testing. The increases in the Miscellaneous category are related to increases in dust from agricultural tilling and livestock especially for PM10.  The apparent increase in PM2.5 from 2005 to 2008 is also related to a change in methods for computing PM2.5 emissions from paved roads.  Specifically, a new method for 2008 paved road emissions was based on truck vehicle miles tracking and road particulate testing in collaboration with industry group for a new emission factor that results in an increase for PM2.5 and decrease for PM10.  These increases offset decreases in other sectors.</t>
  </si>
  <si>
    <t xml:space="preserve">While slight increases are observed  up to 2008, the decrease after 2008 may be in part due to our approach to flat-line several categories  in absence of a projection year  emissions inventory. </t>
  </si>
  <si>
    <t xml:space="preserve">For instance for NH3 the trend in emissions from agriculture activities has been upward.  The flatline of the agriculture emissions in the Miscellaneous category from 2008, and the decreases in the other sectors allow for an apparent decrease. </t>
  </si>
  <si>
    <t xml:space="preserve">A thorough discussion of the emissions differences for all pollutants and categories is included in the 2008 v2 release documentation, posted at &lt;http://www.epa.gov/ttn/chief/net/2008neiv2/2008_neiv2_tsd_draft.pdf&gt;.</t>
  </si>
  <si>
    <t xml:space="preserve">Process taken to update the data in February 2024:</t>
  </si>
  <si>
    <t xml:space="preserve">1. Import emissions modeling platform (EMP) state/SCC summaries for years 2021-2023, removing non-U.S. offshore emissions (state name "Offshore to EEZ" and "Non-US SECA C3"); convert state and tribal names to state abbreviations and codes.</t>
  </si>
  <si>
    <t xml:space="preserve">2. Choose appropriate fugitive dust summary option (with meteorological adjustment only for road dust, no adjustments for agricultural dust, construction dust, and mining and quarrying).</t>
  </si>
  <si>
    <t xml:space="preserve">3. Assign onroad mobile and commercial marine vessel EMP SCCs to appropriate Tier 1 and EIS sectors.</t>
  </si>
  <si>
    <t xml:space="preserve">4. Aggregate to Tier 1 and Sector at state and national level, removing biogenics, and splitting wildfires (assigned as dummy Tier 1 code=15) out separately from Miscellaneous Tier1 (14) while retaining total Miscellaneous.</t>
  </si>
  <si>
    <t xml:space="preserve">4. Merge with April 2023 trends summary (2002-2022) at Tier1/Sector resolution, with prescribed fires also pulled out from Miscelleneous as dummy Tier 1 code=16.</t>
  </si>
  <si>
    <t xml:space="preserve">5. Gap-fill fires data for Alaska, Hawaii, and tribal data for years 2021-2023 if missing in new EMP 2021-2023 dataset. Set 2023 equal to 2022 values for these data.</t>
  </si>
  <si>
    <t xml:space="preserve">6. Create national and state summaries for CAPs and Black Carbon (EC) and Organic Carbon (OC) at following resolutions: 1) National Tier 1; 2) State Tier 1; 3) National and State EIS Sector; 4) National and State Tier 1 and EIS Sector</t>
  </si>
  <si>
    <t xml:space="preserve">7. Verify that all emission totals match input data, gap-filling for 2021-2022 are complete, Tier and Sector assignments are complete and accurate, and convert national and state Tier 1 summaries to units of thousands of tons -all other summaries in short tons (2000 lbs). Retain only CAPs and EC/OC pollutants.</t>
  </si>
  <si>
    <t xml:space="preserve">8. Export 2002-2023 updated trends data into separate CSV files</t>
  </si>
  <si>
    <t xml:space="preserve">7. For National Tier 1: copy/paste year 2021-2023 data over old 2021-2022 data</t>
  </si>
  <si>
    <t xml:space="preserve">Process taken to update the data in April 2023:</t>
  </si>
  <si>
    <t xml:space="preserve">1. Import EQUATES "+" trends data (years 2002-2022), state/SCC resolution. EQUATES data covers years 2002-2017 and additional emissions modeling platform data exists for years 2018-20022.  EQUATES journal link: https://doi.org/10.1016/j.dib.2023.109022 </t>
  </si>
  <si>
    <t xml:space="preserve">1b. Inclusion of RWC EC correction (3/29/23) for year 2018.</t>
  </si>
  <si>
    <t xml:space="preserve">2. Aggregate all tribal data (point emissions only) into single code, retain all US + territory (Puerto Rico and U.S. Virgin Island) CAPs and EC (black carbon) emissions.</t>
  </si>
  <si>
    <t xml:space="preserve">3. Import EIS state/SCC EIS report for 2020 NEI -removing all emissions from offshore oil platforms and CMV (state FIPS='85')</t>
  </si>
  <si>
    <t xml:space="preserve">4. Merge 2020 NEI data, replacing EQUATES data for year 2020.  Year 2021 and 2022 non-CEMS point source data and nonpoint data category estimates use 2020 NEI data. 2021 and 2022 onroad and nonroad mobile utilize existing EQUATES+ (emissions modeling platform) data, interpolation to year 2022 from 2019 from onroad mobile, and from 2020 NEI to 2023 platform for nonroad equipment.</t>
  </si>
  <si>
    <t xml:space="preserve">5. Merge in 2021 and 2022 CEMS EGU data, mapped to all 2020 NEI point state/SCCs -impacts only NOX and SO2</t>
  </si>
  <si>
    <t xml:space="preserve">6. Aggregate to Tier1 at state and national level, removing biogenics, and splitting wildfires (assigned as dummy Tier 1 code=15) out separately from Miscellaneous Tier1 (14) while retaining total Miscellaneous.</t>
  </si>
  <si>
    <t xml:space="preserve">7. Verified that all totals match EIS totals and no mismatches on merging with Tiers.</t>
  </si>
  <si>
    <t xml:space="preserve">8. Export 2002-2022 updated trends data into CSV</t>
  </si>
  <si>
    <t xml:space="preserve">9. Copy/paste to replace 2002-2021 values from prior (February 2022) trends, add column for year 2022.  Added spreadsheets for "Black Carbon" and "Organic Carbon", years 2002-2022 only, using same format as PM2.5 spreadsheet.</t>
  </si>
  <si>
    <t xml:space="preserve">Process taken for prior trends workbook (February 2022): trends through year 2021:</t>
  </si>
  <si>
    <t xml:space="preserve">1. Import 2018gc_2019ge_2023fj_caps_pec_poc_inv_report_2022jan13.csv from Emissions Modeling Team, remove offshore FIPS and EC/OC</t>
  </si>
  <si>
    <t xml:space="preserve">2. Remove Solvents SCC 2477777777, Assign MOVES onroad to Highway Vehicles Tier (not in SCC table)</t>
  </si>
  <si>
    <t xml:space="preserve">3. Interpolate 2023 onroad and nonroad sector (not tier) to 2020 and 2021 using 2019 and 2023 values</t>
  </si>
  <si>
    <t xml:space="preserve">4. Import CAMD EGU data for 2020 (updated) and 2021 (new) for NOX and SO2. Replace 2020 data, carry forward missing data and other pollutants from 2019</t>
  </si>
  <si>
    <t xml:space="preserve">5. Merge in state summaries (from March 2021) for years 1990 through 2017, for national, simple copy/paste into existing summary </t>
  </si>
  <si>
    <t xml:space="preserve">Steps prior to February 2022 update:</t>
  </si>
  <si>
    <t xml:space="preserve">1.  Retrieve the updated (January 2021 release) version of the NEI 2017 onroad, nonroad, nonpoint, point &amp; event SCC files.</t>
  </si>
  <si>
    <t xml:space="preserve">2.  Open all files in a text editor that supports large file sizes (for checking total records).</t>
  </si>
  <si>
    <t xml:space="preserve">3.  Import separate datafiles into SAS and use the numbers found in step two to ensure all records imported successfully.</t>
  </si>
  <si>
    <t xml:space="preserve">4.  Combine datasets then check to makse sure all records are there.</t>
  </si>
  <si>
    <t xml:space="preserve">5.  Sum the data to pollutant totals.</t>
  </si>
  <si>
    <t xml:space="preserve">6.  Check pollutant totals against the NEI 2017 page or EIS summaries.</t>
  </si>
  <si>
    <t xml:space="preserve">7.  Run the database through our SCC_to_Tier crosswalk.  (available at www.epa.gov/scc)</t>
  </si>
  <si>
    <t xml:space="preserve">8.  Check post merge to make sure all SCCs have an assigned Tier.</t>
  </si>
  <si>
    <t xml:space="preserve">9.  Sum data up to pollutant totals again and check totals against EIS summaries or 2017 NEI webpage.  Remove domestic waters for trends.</t>
  </si>
  <si>
    <t xml:space="preserve">10.  An extra step for checking sums -&gt; added back in any removed data (domestic waters for trends) and check totals again.</t>
  </si>
  <si>
    <t xml:space="preserve">10.  Can use the Tier summaries and skip earlier steps and continue on.  Using Tier summaries saves the trouble of generating them in steps 1-10.</t>
  </si>
  <si>
    <t xml:space="preserve">11.  Sum data up to national/Tier1/pollutant level.</t>
  </si>
  <si>
    <t xml:space="preserve">12.  Take the new 2005 prescribed fire emissions and add those back into the Miscellaneous Tier.</t>
  </si>
  <si>
    <t xml:space="preserve">13.  Interpolate 2009 and 2010 emissions after removal of wildfires.</t>
  </si>
  <si>
    <t xml:space="preserve">14.  2008 wildfire emissions are flatlined for 2009 and 2010 while 2011 wildfire emissions are flatlined for 2012 and 2013.  2014 wildfire emissions are held constant for 2015/2016 and 2017 wildfire emissions are held constant for 2018 through 2020.</t>
  </si>
  <si>
    <t xml:space="preserve">15.  All emissions are held constant for 2018-2020 using the NEI 2017, except for Tiers: Fuel Comb. Elec. Util. (NOx and SO2 only), Highway Vehicles and Off-Highway.  For Fuel Comb. Elec. Util NOx and SO2 the data are replaced by emissions obtained from http://camddataandmaps.epa.gov/gdm/index.cfm?fuseaction=emissions.wizard using state level/quick reports.  AK, HI, PR, VI and Tribal emissions are not available from CAMD and are retained from the 2017 NEI for years 2018 through 2020. </t>
  </si>
  <si>
    <t xml:space="preserve">16.  Highway Vehicles and Off-Highway use MOVES and NONROAD from the modeling files for years: '02, '05, '07, '09, '10 and '16; Highway only were available for 2015 &amp; 2017.  For 2018-2020 mobile values were interpolated after using the 2020 (nonroad) and 2021 (onroad) modeling data (https://www.epa.gov/air-emissions-modeling/2016v1-platform).  A 2006 modeling file was not available and the mobile portion was found through interpolation between 2005 and 2007.</t>
  </si>
  <si>
    <t xml:space="preserve">Carbon Monoxide (CO)</t>
  </si>
  <si>
    <t xml:space="preserve">National Emissions Totals (thousands of tons)</t>
  </si>
  <si>
    <t xml:space="preserve">Source Category</t>
  </si>
  <si>
    <t xml:space="preserve">FUEL COMB. ELEC. UTIL.</t>
  </si>
  <si>
    <t xml:space="preserve">FUEL COMB. INDUSTRIAL</t>
  </si>
  <si>
    <t xml:space="preserve">FUEL COMB. OTHER</t>
  </si>
  <si>
    <t xml:space="preserve">CHEMICAL &amp; ALLIED PRODUCT MFG</t>
  </si>
  <si>
    <t xml:space="preserve">METALS PROCESSING</t>
  </si>
  <si>
    <t xml:space="preserve">PETROLEUM &amp; RELATED INDUSTRIES</t>
  </si>
  <si>
    <t xml:space="preserve">OTHER INDUSTRIAL PROCESSES</t>
  </si>
  <si>
    <t xml:space="preserve">SOLVENT UTILIZATION</t>
  </si>
  <si>
    <t xml:space="preserve">STORAGE &amp; TRANSPORT</t>
  </si>
  <si>
    <t xml:space="preserve">WASTE DISPOSAL &amp; RECYCLING</t>
  </si>
  <si>
    <t xml:space="preserve">HIGHWAY VEHICLES</t>
  </si>
  <si>
    <t xml:space="preserve">OFF-HIGHWAY</t>
  </si>
  <si>
    <t xml:space="preserve">MISCELLANEOUS</t>
  </si>
  <si>
    <t xml:space="preserve">Total</t>
  </si>
  <si>
    <t xml:space="preserve">Wildfires</t>
  </si>
  <si>
    <t xml:space="preserve">Total without wildfires</t>
  </si>
  <si>
    <t xml:space="preserve">Miscellaneous without wildfires</t>
  </si>
  <si>
    <t xml:space="preserve">Stationary fuel combustion</t>
  </si>
  <si>
    <t xml:space="preserve">Industrial and other processes</t>
  </si>
  <si>
    <t xml:space="preserve">Transportation</t>
  </si>
  <si>
    <t xml:space="preserve">Miscellaneous</t>
  </si>
  <si>
    <t xml:space="preserve">Nitrogen Oxide (NOx)</t>
  </si>
  <si>
    <t xml:space="preserve">NA </t>
  </si>
  <si>
    <t xml:space="preserve">Particulate Matter 10 Micrometers in Diameter and Smaller (PM10)</t>
  </si>
  <si>
    <t xml:space="preserve">Total without miscellaneous</t>
  </si>
  <si>
    <t xml:space="preserve">Particulate Matter 2.5 Micrometers in Diameter and Smaller (PM2.5)</t>
  </si>
  <si>
    <t xml:space="preserve">Sulfur Dioxide (SO2)</t>
  </si>
  <si>
    <t xml:space="preserve">Volatile Organic Compounds (VOC)</t>
  </si>
  <si>
    <t xml:space="preserve">Ammonia Emissions (NH3)</t>
  </si>
  <si>
    <t xml:space="preserve">Black Carbon: Speciated from Particulate Matter 2.5 Micrometers in Diameter and Smaller (PM2.5)</t>
  </si>
  <si>
    <t xml:space="preserve">Organic Carbon: Speciated from Particulate Matter 2.5 Micrometers in Diameter and Smaller (PM2.5)</t>
  </si>
</sst>
</file>

<file path=xl/styles.xml><?xml version="1.0" encoding="utf-8"?>
<styleSheet xmlns="http://schemas.openxmlformats.org/spreadsheetml/2006/main">
  <numFmts count="5">
    <numFmt numFmtId="164" formatCode="General"/>
    <numFmt numFmtId="165" formatCode="_(* #,##0.00_);_(* \(#,##0.00\);_(* \-??_);_(@_)"/>
    <numFmt numFmtId="166" formatCode="0%"/>
    <numFmt numFmtId="167" formatCode="@"/>
    <numFmt numFmtId="168" formatCode="#,##0"/>
  </numFmts>
  <fonts count="19">
    <font>
      <sz val="11"/>
      <color theme="1"/>
      <name val="Calibri"/>
      <family val="2"/>
      <charset val="1"/>
    </font>
    <font>
      <sz val="10"/>
      <name val="Arial"/>
      <family val="0"/>
    </font>
    <font>
      <sz val="10"/>
      <name val="Arial"/>
      <family val="0"/>
    </font>
    <font>
      <sz val="10"/>
      <name val="Arial"/>
      <family val="0"/>
    </font>
    <font>
      <sz val="10"/>
      <name val="MS Sans Serif"/>
      <family val="2"/>
      <charset val="1"/>
    </font>
    <font>
      <sz val="10"/>
      <name val="Arial"/>
      <family val="2"/>
      <charset val="1"/>
    </font>
    <font>
      <sz val="10"/>
      <name val="MS Sans Serif"/>
      <family val="0"/>
      <charset val="1"/>
    </font>
    <font>
      <sz val="11"/>
      <color rgb="FF000000"/>
      <name val="Calibri"/>
      <family val="2"/>
      <charset val="1"/>
    </font>
    <font>
      <b val="true"/>
      <sz val="18"/>
      <color theme="3"/>
      <name val="Calibri Light"/>
      <family val="2"/>
      <charset val="1"/>
    </font>
    <font>
      <b val="true"/>
      <sz val="11"/>
      <color rgb="FFFF0000"/>
      <name val="Calibri"/>
      <family val="2"/>
      <charset val="1"/>
    </font>
    <font>
      <b val="true"/>
      <sz val="11"/>
      <color theme="1"/>
      <name val="Calibri"/>
      <family val="2"/>
      <charset val="1"/>
    </font>
    <font>
      <b val="true"/>
      <sz val="10"/>
      <name val="MS Sans Serif"/>
      <family val="0"/>
      <charset val="1"/>
    </font>
    <font>
      <sz val="11"/>
      <name val="Calibri"/>
      <family val="2"/>
      <charset val="1"/>
    </font>
    <font>
      <i val="true"/>
      <sz val="11"/>
      <name val="Calibri"/>
      <family val="2"/>
      <charset val="1"/>
    </font>
    <font>
      <b val="true"/>
      <i val="true"/>
      <sz val="11"/>
      <name val="Calibri"/>
      <family val="2"/>
      <charset val="1"/>
    </font>
    <font>
      <u val="single"/>
      <sz val="11"/>
      <color theme="10"/>
      <name val="Calibri"/>
      <family val="2"/>
      <charset val="1"/>
    </font>
    <font>
      <sz val="10"/>
      <color theme="1"/>
      <name val="Arial"/>
      <family val="2"/>
      <charset val="1"/>
    </font>
    <font>
      <b val="true"/>
      <sz val="10"/>
      <color theme="1"/>
      <name val="Arial"/>
      <family val="2"/>
      <charset val="1"/>
    </font>
    <font>
      <b val="true"/>
      <sz val="10"/>
      <name val="Arial"/>
      <family val="2"/>
      <charset val="1"/>
    </font>
  </fonts>
  <fills count="16">
    <fill>
      <patternFill patternType="none"/>
    </fill>
    <fill>
      <patternFill patternType="gray125"/>
    </fill>
    <fill>
      <patternFill patternType="solid">
        <fgColor theme="4" tint="0.7999"/>
        <bgColor rgb="FFDEEBF7"/>
      </patternFill>
    </fill>
    <fill>
      <patternFill patternType="solid">
        <fgColor theme="5" tint="0.7999"/>
        <bgColor rgb="FFFFF2CC"/>
      </patternFill>
    </fill>
    <fill>
      <patternFill patternType="solid">
        <fgColor theme="6" tint="0.7999"/>
        <bgColor rgb="FFDEEBF7"/>
      </patternFill>
    </fill>
    <fill>
      <patternFill patternType="solid">
        <fgColor theme="7" tint="0.7999"/>
        <bgColor rgb="FFFFFFCC"/>
      </patternFill>
    </fill>
    <fill>
      <patternFill patternType="solid">
        <fgColor theme="8" tint="0.7999"/>
        <bgColor rgb="FFDAE3F3"/>
      </patternFill>
    </fill>
    <fill>
      <patternFill patternType="solid">
        <fgColor theme="9" tint="0.7999"/>
        <bgColor rgb="FFEDEDED"/>
      </patternFill>
    </fill>
    <fill>
      <patternFill patternType="solid">
        <fgColor theme="4" tint="0.5999"/>
        <bgColor rgb="FFBDD7EE"/>
      </patternFill>
    </fill>
    <fill>
      <patternFill patternType="solid">
        <fgColor theme="5" tint="0.5999"/>
        <bgColor rgb="FFFFE699"/>
      </patternFill>
    </fill>
    <fill>
      <patternFill patternType="solid">
        <fgColor theme="6" tint="0.5999"/>
        <bgColor rgb="FFDAE3F3"/>
      </patternFill>
    </fill>
    <fill>
      <patternFill patternType="solid">
        <fgColor theme="7" tint="0.5999"/>
        <bgColor rgb="FFFFF2CC"/>
      </patternFill>
    </fill>
    <fill>
      <patternFill patternType="solid">
        <fgColor theme="8" tint="0.5999"/>
        <bgColor rgb="FFB4C7E7"/>
      </patternFill>
    </fill>
    <fill>
      <patternFill patternType="solid">
        <fgColor theme="9" tint="0.5999"/>
        <bgColor rgb="FFDBDBDB"/>
      </patternFill>
    </fill>
    <fill>
      <patternFill patternType="solid">
        <fgColor rgb="FFFFFFCC"/>
        <bgColor rgb="FFFFF2CC"/>
      </patternFill>
    </fill>
    <fill>
      <patternFill patternType="solid">
        <fgColor rgb="FFFFFF00"/>
        <bgColor rgb="FFFFCC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8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2" borderId="0" applyFont="true" applyBorder="false" applyAlignment="true" applyProtection="false">
      <alignment horizontal="general" vertical="bottom" textRotation="0" wrapText="false" indent="0" shrinkToFit="false"/>
    </xf>
    <xf numFmtId="164" fontId="0" fillId="13"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15" borderId="0" xfId="0" applyFont="true" applyBorder="false" applyAlignment="true" applyProtection="true">
      <alignment horizontal="general" vertical="bottom" textRotation="0" wrapText="true" indent="0" shrinkToFit="false"/>
      <protection locked="true" hidden="false"/>
    </xf>
    <xf numFmtId="164" fontId="11" fillId="0" borderId="0" xfId="49" applyFont="true" applyBorder="false" applyAlignment="true" applyProtection="true">
      <alignment horizontal="general" vertical="bottom" textRotation="0" wrapText="false" indent="0" shrinkToFit="false"/>
      <protection locked="true" hidden="false"/>
    </xf>
    <xf numFmtId="164" fontId="12" fillId="0" borderId="0" xfId="49"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51"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8" fillId="0" borderId="0" xfId="64" applyFont="true" applyBorder="false" applyAlignment="true" applyProtection="true">
      <alignment horizontal="general" vertical="bottom" textRotation="0" wrapText="false" indent="0" shrinkToFit="false"/>
      <protection locked="true" hidden="false"/>
    </xf>
    <xf numFmtId="164" fontId="18" fillId="0" borderId="0" xfId="64" applyFont="true" applyBorder="false" applyAlignment="true" applyProtection="true">
      <alignment horizontal="center" vertical="bottom" textRotation="0" wrapText="false" indent="0" shrinkToFit="false"/>
      <protection locked="true" hidden="false"/>
    </xf>
    <xf numFmtId="164" fontId="5" fillId="0" borderId="0" xfId="64" applyFont="true" applyBorder="false" applyAlignment="true" applyProtection="true">
      <alignment horizontal="general" vertical="bottom" textRotation="0" wrapText="false" indent="0" shrinkToFit="false"/>
      <protection locked="true" hidden="false"/>
    </xf>
    <xf numFmtId="168" fontId="5" fillId="0" borderId="0" xfId="64" applyFont="true" applyBorder="false" applyAlignment="true" applyProtection="true">
      <alignment horizontal="right" vertical="bottom" textRotation="0" wrapText="false" indent="0" shrinkToFit="false"/>
      <protection locked="true" hidden="false"/>
    </xf>
    <xf numFmtId="164" fontId="16" fillId="0" borderId="0" xfId="0" applyFont="true" applyBorder="false" applyAlignment="true" applyProtection="true">
      <alignment horizontal="right" vertical="bottom" textRotation="0" wrapText="false" indent="0" shrinkToFit="false"/>
      <protection locked="true" hidden="false"/>
    </xf>
    <xf numFmtId="164" fontId="18" fillId="0" borderId="0" xfId="51" applyFont="true" applyBorder="false" applyAlignment="true" applyProtection="true">
      <alignment horizontal="general" vertical="bottom" textRotation="0" wrapText="false" indent="0" shrinkToFit="false"/>
      <protection locked="true" hidden="false"/>
    </xf>
    <xf numFmtId="164" fontId="18" fillId="0" borderId="0" xfId="51" applyFont="true" applyBorder="false" applyAlignment="true" applyProtection="true">
      <alignment horizontal="center" vertical="bottom" textRotation="0" wrapText="fals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64" fontId="5" fillId="0" borderId="0" xfId="51" applyFont="true" applyBorder="false" applyAlignment="true" applyProtection="true">
      <alignment horizontal="general" vertical="bottom" textRotation="0" wrapText="false" indent="0" shrinkToFit="false"/>
      <protection locked="true" hidden="false"/>
    </xf>
    <xf numFmtId="168" fontId="5" fillId="0" borderId="0" xfId="51" applyFont="true" applyBorder="false" applyAlignment="true" applyProtection="true">
      <alignment horizontal="right" vertical="bottom" textRotation="0" wrapText="false" indent="0" shrinkToFit="false"/>
      <protection locked="true" hidden="false"/>
    </xf>
    <xf numFmtId="168" fontId="16" fillId="0" borderId="0" xfId="0" applyFont="true" applyBorder="false" applyAlignment="true" applyProtection="true">
      <alignment horizontal="general" vertical="bottom" textRotation="0" wrapText="false" indent="0" shrinkToFit="false"/>
      <protection locked="true" hidden="false"/>
    </xf>
    <xf numFmtId="168" fontId="16" fillId="0" borderId="0" xfId="0" applyFont="true" applyBorder="false" applyAlignment="true" applyProtection="true">
      <alignment horizontal="right" vertical="bottom" textRotation="0" wrapText="false" indent="0" shrinkToFit="false"/>
      <protection locked="true" hidden="false"/>
    </xf>
  </cellXfs>
  <cellStyles count="69">
    <cellStyle name="Normal" xfId="0" builtinId="0"/>
    <cellStyle name="Comma" xfId="15" builtinId="3"/>
    <cellStyle name="Comma [0]" xfId="16" builtinId="6"/>
    <cellStyle name="Currency" xfId="17" builtinId="4"/>
    <cellStyle name="Currency [0]" xfId="18" builtinId="7"/>
    <cellStyle name="Percent" xfId="19" builtinId="5"/>
    <cellStyle name="20% - Accent1 2" xfId="21"/>
    <cellStyle name="20% - Accent2 2" xfId="22"/>
    <cellStyle name="20% - Accent3 2" xfId="23"/>
    <cellStyle name="20% - Accent4 2" xfId="24"/>
    <cellStyle name="20% - Accent5 2" xfId="25"/>
    <cellStyle name="20% - Accent6 2" xfId="26"/>
    <cellStyle name="40% - Accent1 2" xfId="27"/>
    <cellStyle name="40% - Accent2 2" xfId="28"/>
    <cellStyle name="40% - Accent3 2" xfId="29"/>
    <cellStyle name="40% - Accent4 2" xfId="30"/>
    <cellStyle name="40% - Accent5 2" xfId="31"/>
    <cellStyle name="40% - Accent6 2" xfId="32"/>
    <cellStyle name="Comma 2" xfId="33"/>
    <cellStyle name="Comma 2 2" xfId="34"/>
    <cellStyle name="Comma 2 3" xfId="35"/>
    <cellStyle name="Comma 2 3 2" xfId="36"/>
    <cellStyle name="Comma 2 3 3" xfId="37"/>
    <cellStyle name="Comma 3" xfId="38"/>
    <cellStyle name="Comma 4" xfId="39"/>
    <cellStyle name="Normal 10" xfId="40"/>
    <cellStyle name="Normal 2" xfId="41"/>
    <cellStyle name="Normal 2 2" xfId="42"/>
    <cellStyle name="Normal 2 2 2" xfId="43"/>
    <cellStyle name="Normal 2 3" xfId="44"/>
    <cellStyle name="Normal 2 4" xfId="45"/>
    <cellStyle name="Normal 2 4 2" xfId="46"/>
    <cellStyle name="Normal 2 4 3" xfId="47"/>
    <cellStyle name="Normal 2 5" xfId="48"/>
    <cellStyle name="Normal 2 6" xfId="49"/>
    <cellStyle name="Normal 2 6 2" xfId="50"/>
    <cellStyle name="Normal 3" xfId="51"/>
    <cellStyle name="Normal 3 2" xfId="52"/>
    <cellStyle name="Normal 3 2 2" xfId="53"/>
    <cellStyle name="Normal 3 3" xfId="54"/>
    <cellStyle name="Normal 4" xfId="55"/>
    <cellStyle name="Normal 4 2" xfId="56"/>
    <cellStyle name="Normal 5" xfId="57"/>
    <cellStyle name="Normal 5 2" xfId="58"/>
    <cellStyle name="Normal 5 2 2" xfId="59"/>
    <cellStyle name="Normal 5 3" xfId="60"/>
    <cellStyle name="Normal 5 3 2" xfId="61"/>
    <cellStyle name="Normal 5 4" xfId="62"/>
    <cellStyle name="Normal 5 5" xfId="63"/>
    <cellStyle name="Normal 6" xfId="64"/>
    <cellStyle name="Normal 7" xfId="65"/>
    <cellStyle name="Normal 7 2" xfId="66"/>
    <cellStyle name="Normal 7 3" xfId="67"/>
    <cellStyle name="Normal 7 3 2" xfId="68"/>
    <cellStyle name="Normal 7 4" xfId="69"/>
    <cellStyle name="Normal 8" xfId="70"/>
    <cellStyle name="Normal 8 2" xfId="71"/>
    <cellStyle name="Normal 9" xfId="72"/>
    <cellStyle name="Note 2" xfId="73"/>
    <cellStyle name="Note 2 2" xfId="74"/>
    <cellStyle name="Note 3" xfId="75"/>
    <cellStyle name="Note 3 2" xfId="76"/>
    <cellStyle name="Note 4" xfId="77"/>
    <cellStyle name="Note 5" xfId="78"/>
    <cellStyle name="Note 6" xfId="79"/>
    <cellStyle name="Percent 2" xfId="80"/>
    <cellStyle name="Percent 3" xfId="81"/>
    <cellStyle name="Title 2" xfId="82"/>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DEEBF7"/>
      <rgbColor rgb="FF660066"/>
      <rgbColor rgb="FFFF8080"/>
      <rgbColor rgb="FF0563C1"/>
      <rgbColor rgb="FFBDD7EE"/>
      <rgbColor rgb="FF000080"/>
      <rgbColor rgb="FFFF00FF"/>
      <rgbColor rgb="FFFFF2CC"/>
      <rgbColor rgb="FF00FFFF"/>
      <rgbColor rgb="FF800080"/>
      <rgbColor rgb="FF800000"/>
      <rgbColor rgb="FF008080"/>
      <rgbColor rgb="FF0000FF"/>
      <rgbColor rgb="FF00CCFF"/>
      <rgbColor rgb="FFDAE3F3"/>
      <rgbColor rgb="FFE2F0D9"/>
      <rgbColor rgb="FFFFE699"/>
      <rgbColor rgb="FFB4C7E7"/>
      <rgbColor rgb="FFFBE5D6"/>
      <rgbColor rgb="FFDBDBDB"/>
      <rgbColor rgb="FFF8CBAD"/>
      <rgbColor rgb="FF3366FF"/>
      <rgbColor rgb="FF33CCCC"/>
      <rgbColor rgb="FF99CC00"/>
      <rgbColor rgb="FFFFCC00"/>
      <rgbColor rgb="FFFF9900"/>
      <rgbColor rgb="FFFF6600"/>
      <rgbColor rgb="FF44546A"/>
      <rgbColor rgb="FFC5E0B4"/>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4.25" zeroHeight="false" outlineLevelRow="0" outlineLevelCol="0"/>
  <cols>
    <col collapsed="false" customWidth="true" hidden="false" outlineLevel="0" max="1" min="1" style="1" width="154.73"/>
  </cols>
  <sheetData>
    <row r="1" customFormat="false" ht="14.25" hidden="false" customHeight="false" outlineLevel="0" collapsed="false">
      <c r="A1" s="2" t="s">
        <v>0</v>
      </c>
    </row>
    <row r="2" customFormat="false" ht="14.25" hidden="false" customHeight="false" outlineLevel="0" collapsed="false">
      <c r="A2" s="3" t="s">
        <v>1</v>
      </c>
    </row>
    <row r="3" customFormat="false" ht="14.25" hidden="false" customHeight="false" outlineLevel="0" collapsed="false">
      <c r="A3" s="3" t="s">
        <v>2</v>
      </c>
    </row>
    <row r="4" customFormat="false" ht="55.2" hidden="false" customHeight="false" outlineLevel="0" collapsed="false">
      <c r="A4" s="4" t="s">
        <v>3</v>
      </c>
    </row>
    <row r="5" customFormat="false" ht="14.25" hidden="false" customHeight="false" outlineLevel="0" collapsed="false">
      <c r="A5" s="3" t="s">
        <v>4</v>
      </c>
    </row>
    <row r="6" customFormat="false" ht="68.65" hidden="false" customHeight="false" outlineLevel="0" collapsed="false">
      <c r="A6" s="4" t="s">
        <v>5</v>
      </c>
    </row>
    <row r="7" customFormat="false" ht="14.25" hidden="false" customHeight="false" outlineLevel="0" collapsed="false">
      <c r="A7" s="5" t="s">
        <v>6</v>
      </c>
    </row>
    <row r="8" customFormat="false" ht="14.25" hidden="false" customHeight="false" outlineLevel="0" collapsed="false">
      <c r="A8" s="3" t="s">
        <v>7</v>
      </c>
    </row>
    <row r="9" customFormat="false" ht="95.5" hidden="false" customHeight="false" outlineLevel="0" collapsed="false">
      <c r="A9" s="4" t="s">
        <v>8</v>
      </c>
    </row>
    <row r="10" customFormat="false" ht="14.25" hidden="false" customHeight="false" outlineLevel="0" collapsed="false">
      <c r="A10" s="6" t="s">
        <v>9</v>
      </c>
    </row>
    <row r="11" customFormat="false" ht="108.95" hidden="false" customHeight="false" outlineLevel="0" collapsed="false">
      <c r="A11" s="7" t="s">
        <v>10</v>
      </c>
    </row>
    <row r="12" customFormat="false" ht="14.25" hidden="false" customHeight="false" outlineLevel="0" collapsed="false">
      <c r="A12" s="3" t="s">
        <v>11</v>
      </c>
    </row>
    <row r="13" customFormat="false" ht="14.25" hidden="false" customHeight="false" outlineLevel="0" collapsed="false">
      <c r="A13" s="3" t="s">
        <v>12</v>
      </c>
    </row>
    <row r="14" customFormat="false" ht="55.2" hidden="false" customHeight="false" outlineLevel="0" collapsed="false">
      <c r="A14" s="4" t="s">
        <v>13</v>
      </c>
    </row>
    <row r="15" customFormat="false" ht="14.25" hidden="false" customHeight="false" outlineLevel="0" collapsed="false">
      <c r="A15" s="4"/>
    </row>
    <row r="16" customFormat="false" ht="14.25" hidden="false" customHeight="false" outlineLevel="0" collapsed="false">
      <c r="A16" s="3"/>
    </row>
    <row r="17" customFormat="false" ht="14.25" hidden="false" customHeight="false" outlineLevel="0" collapsed="false">
      <c r="A17" s="3" t="s">
        <v>14</v>
      </c>
    </row>
    <row r="18" customFormat="false" ht="14.25" hidden="false" customHeight="false" outlineLevel="0" collapsed="false">
      <c r="A18" s="3" t="s">
        <v>15</v>
      </c>
    </row>
    <row r="19" customFormat="false" ht="28.35" hidden="false" customHeight="false" outlineLevel="0" collapsed="false">
      <c r="A19" s="4" t="s">
        <v>16</v>
      </c>
    </row>
    <row r="20" customFormat="false" ht="14.25" hidden="false" customHeight="false" outlineLevel="0" collapsed="false">
      <c r="A20" s="3"/>
    </row>
    <row r="21" customFormat="false" ht="14.25" hidden="false" customHeight="false" outlineLevel="0" collapsed="false">
      <c r="A21" s="3" t="s">
        <v>17</v>
      </c>
    </row>
    <row r="22" customFormat="false" ht="28.35" hidden="false" customHeight="false" outlineLevel="0" collapsed="false">
      <c r="A22" s="4" t="s">
        <v>18</v>
      </c>
    </row>
    <row r="23" customFormat="false" ht="14.25" hidden="false" customHeight="false" outlineLevel="0" collapsed="false">
      <c r="A23" s="3"/>
    </row>
    <row r="24" customFormat="false" ht="14.25" hidden="false" customHeight="false" outlineLevel="0" collapsed="false">
      <c r="A24" s="3" t="s">
        <v>19</v>
      </c>
    </row>
    <row r="25" customFormat="false" ht="55.2" hidden="false" customHeight="false" outlineLevel="0" collapsed="false">
      <c r="A25" s="4" t="s">
        <v>20</v>
      </c>
    </row>
    <row r="26" customFormat="false" ht="14.25" hidden="false" customHeight="false" outlineLevel="0" collapsed="false">
      <c r="A26" s="4"/>
    </row>
    <row r="27" customFormat="false" ht="14.25" hidden="false" customHeight="false" outlineLevel="0" collapsed="false">
      <c r="A27" s="8" t="s">
        <v>21</v>
      </c>
    </row>
    <row r="28" customFormat="false" ht="14.25" hidden="false" customHeight="false" outlineLevel="0" collapsed="false">
      <c r="A28" s="4" t="s">
        <v>22</v>
      </c>
    </row>
    <row r="29" customFormat="false" ht="14.25" hidden="false" customHeight="false" outlineLevel="0" collapsed="false">
      <c r="A29" s="4" t="s">
        <v>23</v>
      </c>
    </row>
    <row r="30" customFormat="false" ht="14.25" hidden="false" customHeight="false" outlineLevel="0" collapsed="false">
      <c r="A30" s="4" t="s">
        <v>24</v>
      </c>
    </row>
    <row r="31" customFormat="false" ht="14.25" hidden="false" customHeight="false" outlineLevel="0" collapsed="false">
      <c r="A31" s="4" t="s">
        <v>25</v>
      </c>
    </row>
    <row r="32" customFormat="false" ht="14.25" hidden="false" customHeight="false" outlineLevel="0" collapsed="false">
      <c r="A32" s="1" t="s">
        <v>26</v>
      </c>
    </row>
    <row r="33" customFormat="false" ht="28.35" hidden="false" customHeight="false" outlineLevel="0" collapsed="false">
      <c r="A33" s="4" t="s">
        <v>27</v>
      </c>
    </row>
    <row r="34" customFormat="false" ht="14.25" hidden="false" customHeight="false" outlineLevel="0" collapsed="false">
      <c r="A34" s="4" t="s">
        <v>28</v>
      </c>
    </row>
    <row r="35" customFormat="false" ht="14.25" hidden="false" customHeight="false" outlineLevel="0" collapsed="false">
      <c r="A35" s="9" t="str">
        <f aca="false">HYPERLINK("https://www.epa.gov/air-emissions-inventories/2014-national-emissions-inventory-nei-technical-support-document-tsd")</f>
        <v>https://www.epa.gov/air-emissions-inventories/2014-national-emissions-inventory-nei-technical-support-document-tsd</v>
      </c>
    </row>
    <row r="36" customFormat="false" ht="14.25" hidden="false" customHeight="false" outlineLevel="0" collapsed="false">
      <c r="A36" s="3"/>
    </row>
    <row r="37" customFormat="false" ht="14.25" hidden="false" customHeight="false" outlineLevel="0" collapsed="false">
      <c r="A37" s="3" t="s">
        <v>29</v>
      </c>
    </row>
    <row r="38" customFormat="false" ht="28.35" hidden="false" customHeight="false" outlineLevel="0" collapsed="false">
      <c r="A38" s="10" t="s">
        <v>30</v>
      </c>
    </row>
    <row r="39" customFormat="false" ht="14.25" hidden="false" customHeight="false" outlineLevel="0" collapsed="false">
      <c r="A39" s="3"/>
    </row>
    <row r="40" customFormat="false" ht="14.25" hidden="false" customHeight="false" outlineLevel="0" collapsed="false">
      <c r="A40" s="3" t="s">
        <v>31</v>
      </c>
    </row>
    <row r="41" customFormat="false" ht="14.25" hidden="false" customHeight="false" outlineLevel="0" collapsed="false">
      <c r="A41" s="1" t="s">
        <v>32</v>
      </c>
    </row>
    <row r="42" customFormat="false" ht="14.25" hidden="false" customHeight="false" outlineLevel="0" collapsed="false">
      <c r="A42" s="4" t="s">
        <v>33</v>
      </c>
    </row>
    <row r="44" customFormat="false" ht="14.25" hidden="false" customHeight="false" outlineLevel="0" collapsed="false">
      <c r="A44" s="3" t="s">
        <v>34</v>
      </c>
    </row>
    <row r="45" customFormat="false" ht="28.35" hidden="false" customHeight="false" outlineLevel="0" collapsed="false">
      <c r="A45" s="4" t="s">
        <v>35</v>
      </c>
    </row>
    <row r="46" customFormat="false" ht="28.35" hidden="false" customHeight="false" outlineLevel="0" collapsed="false">
      <c r="A46" s="4" t="s">
        <v>36</v>
      </c>
    </row>
    <row r="47" customFormat="false" ht="14.25" hidden="false" customHeight="false" outlineLevel="0" collapsed="false">
      <c r="A47" s="4" t="s">
        <v>37</v>
      </c>
    </row>
    <row r="48" customFormat="false" ht="14.25" hidden="false" customHeight="false" outlineLevel="0" collapsed="false">
      <c r="A48" s="4" t="s">
        <v>38</v>
      </c>
    </row>
    <row r="49" customFormat="false" ht="14.25" hidden="false" customHeight="false" outlineLevel="0" collapsed="false">
      <c r="A49" s="4"/>
    </row>
    <row r="50" customFormat="false" ht="14.25" hidden="false" customHeight="false" outlineLevel="0" collapsed="false">
      <c r="A50" s="3" t="s">
        <v>39</v>
      </c>
    </row>
    <row r="51" customFormat="false" ht="14.25" hidden="false" customHeight="false" outlineLevel="0" collapsed="false">
      <c r="A51" s="1" t="s">
        <v>40</v>
      </c>
    </row>
    <row r="52" customFormat="false" ht="14.25" hidden="false" customHeight="false" outlineLevel="0" collapsed="false">
      <c r="A52" s="1" t="s">
        <v>41</v>
      </c>
    </row>
    <row r="53" customFormat="false" ht="14.25" hidden="false" customHeight="false" outlineLevel="0" collapsed="false">
      <c r="A53" s="1" t="s">
        <v>42</v>
      </c>
    </row>
    <row r="54" customFormat="false" ht="28.35" hidden="false" customHeight="false" outlineLevel="0" collapsed="false">
      <c r="A54" s="4" t="s">
        <v>43</v>
      </c>
    </row>
    <row r="55" customFormat="false" ht="14.25" hidden="false" customHeight="false" outlineLevel="0" collapsed="false">
      <c r="A55" s="4" t="s">
        <v>44</v>
      </c>
    </row>
    <row r="56" customFormat="false" ht="14.25" hidden="false" customHeight="false" outlineLevel="0" collapsed="false">
      <c r="A56" s="4" t="s">
        <v>45</v>
      </c>
    </row>
    <row r="57" customFormat="false" ht="14.25" hidden="false" customHeight="false" outlineLevel="0" collapsed="false">
      <c r="A57" s="3"/>
    </row>
    <row r="58" customFormat="false" ht="14.25" hidden="false" customHeight="false" outlineLevel="0" collapsed="false">
      <c r="A58" s="3" t="s">
        <v>46</v>
      </c>
    </row>
    <row r="59" customFormat="false" ht="14.25" hidden="false" customHeight="false" outlineLevel="0" collapsed="false">
      <c r="A59" s="1" t="s">
        <v>47</v>
      </c>
    </row>
    <row r="60" customFormat="false" ht="14.25" hidden="false" customHeight="false" outlineLevel="0" collapsed="false">
      <c r="A60" s="1" t="s">
        <v>48</v>
      </c>
    </row>
    <row r="61" customFormat="false" ht="14.25" hidden="false" customHeight="false" outlineLevel="0" collapsed="false">
      <c r="A61" s="1" t="s">
        <v>49</v>
      </c>
    </row>
    <row r="63" customFormat="false" ht="14.25" hidden="false" customHeight="false" outlineLevel="0" collapsed="false">
      <c r="A63" s="3" t="s">
        <v>50</v>
      </c>
    </row>
    <row r="64" customFormat="false" ht="256.7" hidden="false" customHeight="false" outlineLevel="0" collapsed="false">
      <c r="A64" s="4" t="s">
        <v>51</v>
      </c>
    </row>
    <row r="65" customFormat="false" ht="14.25" hidden="false" customHeight="false" outlineLevel="0" collapsed="false">
      <c r="A65" s="4"/>
    </row>
    <row r="67" customFormat="false" ht="14.25" hidden="false" customHeight="false" outlineLevel="0" collapsed="false">
      <c r="A67" s="1" t="s">
        <v>52</v>
      </c>
    </row>
    <row r="68" customFormat="false" ht="28.35" hidden="false" customHeight="false" outlineLevel="0" collapsed="false">
      <c r="A68" s="4" t="s">
        <v>53</v>
      </c>
    </row>
    <row r="69" customFormat="false" ht="68.65" hidden="false" customHeight="false" outlineLevel="0" collapsed="false">
      <c r="A69" s="4" t="s">
        <v>54</v>
      </c>
    </row>
    <row r="70" customFormat="false" ht="28.35" hidden="false" customHeight="false" outlineLevel="0" collapsed="false">
      <c r="A70" s="4" t="s">
        <v>55</v>
      </c>
    </row>
    <row r="71" customFormat="false" ht="28.35" hidden="false" customHeight="false" outlineLevel="0" collapsed="false">
      <c r="A71" s="4" t="s">
        <v>56</v>
      </c>
    </row>
    <row r="72" customFormat="false" ht="28.35" hidden="false" customHeight="false" outlineLevel="0" collapsed="false">
      <c r="A72" s="4" t="s">
        <v>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9.1796875" defaultRowHeight="14.25" zeroHeight="false" outlineLevelRow="0" outlineLevelCol="0"/>
  <cols>
    <col collapsed="false" customWidth="true" hidden="false" outlineLevel="0" max="1" min="1" style="4" width="122.73"/>
  </cols>
  <sheetData>
    <row r="1" customFormat="false" ht="14.25" hidden="false" customHeight="false" outlineLevel="0" collapsed="false">
      <c r="A1" s="8" t="s">
        <v>58</v>
      </c>
    </row>
    <row r="2" customFormat="false" ht="28.35" hidden="false" customHeight="false" outlineLevel="0" collapsed="false">
      <c r="A2" s="4" t="s">
        <v>59</v>
      </c>
    </row>
    <row r="3" customFormat="false" ht="28.35" hidden="false" customHeight="false" outlineLevel="0" collapsed="false">
      <c r="A3" s="4" t="s">
        <v>60</v>
      </c>
    </row>
    <row r="4" customFormat="false" ht="14.25" hidden="false" customHeight="false" outlineLevel="0" collapsed="false">
      <c r="A4" s="4" t="s">
        <v>61</v>
      </c>
    </row>
    <row r="5" customFormat="false" ht="28.35" hidden="false" customHeight="false" outlineLevel="0" collapsed="false">
      <c r="A5" s="4" t="s">
        <v>62</v>
      </c>
    </row>
    <row r="6" customFormat="false" ht="28.35" hidden="false" customHeight="false" outlineLevel="0" collapsed="false">
      <c r="A6" s="4" t="s">
        <v>63</v>
      </c>
    </row>
    <row r="7" customFormat="false" ht="28.35" hidden="false" customHeight="false" outlineLevel="0" collapsed="false">
      <c r="A7" s="4" t="s">
        <v>64</v>
      </c>
    </row>
    <row r="8" customFormat="false" ht="28.35" hidden="false" customHeight="false" outlineLevel="0" collapsed="false">
      <c r="A8" s="4" t="s">
        <v>65</v>
      </c>
    </row>
    <row r="9" customFormat="false" ht="41.75" hidden="false" customHeight="false" outlineLevel="0" collapsed="false">
      <c r="A9" s="4" t="s">
        <v>66</v>
      </c>
    </row>
    <row r="10" customFormat="false" ht="14.25" hidden="false" customHeight="false" outlineLevel="0" collapsed="false">
      <c r="A10" s="4" t="s">
        <v>67</v>
      </c>
    </row>
    <row r="12" customFormat="false" ht="14.25" hidden="false" customHeight="false" outlineLevel="0" collapsed="false">
      <c r="A12" s="4" t="s">
        <v>68</v>
      </c>
    </row>
    <row r="13" customFormat="false" ht="14.25" hidden="false" customHeight="false" outlineLevel="0" collapsed="false">
      <c r="A13" s="8" t="s">
        <v>69</v>
      </c>
    </row>
    <row r="14" customFormat="false" ht="28.35" hidden="false" customHeight="false" outlineLevel="0" collapsed="false">
      <c r="A14" s="4" t="s">
        <v>70</v>
      </c>
    </row>
    <row r="15" customFormat="false" ht="14.25" hidden="false" customHeight="false" outlineLevel="0" collapsed="false">
      <c r="A15" s="4" t="s">
        <v>71</v>
      </c>
    </row>
    <row r="16" customFormat="false" ht="28.35" hidden="false" customHeight="false" outlineLevel="0" collapsed="false">
      <c r="A16" s="4" t="s">
        <v>72</v>
      </c>
    </row>
    <row r="17" customFormat="false" ht="14.25" hidden="false" customHeight="false" outlineLevel="0" collapsed="false">
      <c r="A17" s="4" t="s">
        <v>73</v>
      </c>
    </row>
    <row r="18" customFormat="false" ht="41.75" hidden="false" customHeight="false" outlineLevel="0" collapsed="false">
      <c r="A18" s="4" t="s">
        <v>74</v>
      </c>
    </row>
    <row r="19" customFormat="false" ht="14.25" hidden="false" customHeight="false" outlineLevel="0" collapsed="false">
      <c r="A19" s="4" t="s">
        <v>75</v>
      </c>
    </row>
    <row r="20" customFormat="false" ht="28.35" hidden="false" customHeight="false" outlineLevel="0" collapsed="false">
      <c r="A20" s="4" t="s">
        <v>76</v>
      </c>
    </row>
    <row r="21" customFormat="false" ht="14.25" hidden="false" customHeight="false" outlineLevel="0" collapsed="false">
      <c r="A21" s="4" t="s">
        <v>77</v>
      </c>
    </row>
    <row r="22" customFormat="false" ht="14.25" hidden="false" customHeight="false" outlineLevel="0" collapsed="false">
      <c r="A22" s="4" t="s">
        <v>78</v>
      </c>
    </row>
    <row r="23" customFormat="false" ht="28.35" hidden="false" customHeight="false" outlineLevel="0" collapsed="false">
      <c r="A23" s="4" t="s">
        <v>79</v>
      </c>
    </row>
    <row r="25" customFormat="false" ht="14.25" hidden="false" customHeight="false" outlineLevel="0" collapsed="false">
      <c r="A25" s="8" t="s">
        <v>80</v>
      </c>
    </row>
    <row r="26" customFormat="false" ht="14.25" hidden="false" customHeight="false" outlineLevel="0" collapsed="false">
      <c r="A26" s="4" t="s">
        <v>81</v>
      </c>
    </row>
    <row r="27" customFormat="false" ht="14.25" hidden="false" customHeight="false" outlineLevel="0" collapsed="false">
      <c r="A27" s="4" t="s">
        <v>82</v>
      </c>
    </row>
    <row r="28" customFormat="false" ht="14.25" hidden="false" customHeight="false" outlineLevel="0" collapsed="false">
      <c r="A28" s="4" t="s">
        <v>83</v>
      </c>
    </row>
    <row r="29" customFormat="false" ht="28.35" hidden="false" customHeight="false" outlineLevel="0" collapsed="false">
      <c r="A29" s="4" t="s">
        <v>84</v>
      </c>
    </row>
    <row r="30" customFormat="false" ht="14.25" hidden="false" customHeight="false" outlineLevel="0" collapsed="false">
      <c r="A30" s="4" t="s">
        <v>85</v>
      </c>
    </row>
    <row r="31" customFormat="false" ht="14.25" hidden="false" customHeight="false" outlineLevel="0" collapsed="false">
      <c r="A31" s="8" t="s">
        <v>86</v>
      </c>
    </row>
    <row r="32" customFormat="false" ht="14.25" hidden="false" customHeight="false" outlineLevel="0" collapsed="false">
      <c r="A32" s="11" t="s">
        <v>87</v>
      </c>
    </row>
    <row r="33" customFormat="false" ht="14.25" hidden="false" customHeight="false" outlineLevel="0" collapsed="false">
      <c r="A33" s="4" t="s">
        <v>88</v>
      </c>
    </row>
    <row r="34" customFormat="false" ht="14.25" hidden="false" customHeight="false" outlineLevel="0" collapsed="false">
      <c r="A34" s="4" t="s">
        <v>89</v>
      </c>
    </row>
    <row r="35" customFormat="false" ht="14.25" hidden="false" customHeight="false" outlineLevel="0" collapsed="false">
      <c r="A35" s="4" t="s">
        <v>90</v>
      </c>
    </row>
    <row r="36" customFormat="false" ht="14.25" hidden="false" customHeight="false" outlineLevel="0" collapsed="false">
      <c r="A36" s="4" t="s">
        <v>91</v>
      </c>
    </row>
    <row r="37" customFormat="false" ht="14.25" hidden="false" customHeight="false" outlineLevel="0" collapsed="false">
      <c r="A37" s="4" t="s">
        <v>92</v>
      </c>
    </row>
    <row r="38" customFormat="false" ht="14.25" hidden="false" customHeight="false" outlineLevel="0" collapsed="false">
      <c r="A38" s="4" t="s">
        <v>93</v>
      </c>
    </row>
    <row r="39" customFormat="false" ht="14.25" hidden="false" customHeight="false" outlineLevel="0" collapsed="false">
      <c r="A39" s="4" t="s">
        <v>94</v>
      </c>
    </row>
    <row r="40" customFormat="false" ht="14.25" hidden="false" customHeight="false" outlineLevel="0" collapsed="false">
      <c r="A40" s="4" t="s">
        <v>95</v>
      </c>
    </row>
    <row r="41" customFormat="false" ht="14.25" hidden="false" customHeight="false" outlineLevel="0" collapsed="false">
      <c r="A41" s="4" t="s">
        <v>96</v>
      </c>
    </row>
    <row r="42" customFormat="false" ht="28.35" hidden="false" customHeight="false" outlineLevel="0" collapsed="false">
      <c r="A42" s="8" t="s">
        <v>97</v>
      </c>
    </row>
    <row r="43" customFormat="false" ht="14.25" hidden="false" customHeight="false" outlineLevel="0" collapsed="false">
      <c r="A43" s="4" t="s">
        <v>98</v>
      </c>
    </row>
    <row r="44" customFormat="false" ht="14.25" hidden="false" customHeight="false" outlineLevel="0" collapsed="false">
      <c r="A44" s="4" t="s">
        <v>99</v>
      </c>
    </row>
    <row r="45" customFormat="false" ht="14.25" hidden="false" customHeight="false" outlineLevel="0" collapsed="false">
      <c r="A45" s="4" t="s">
        <v>100</v>
      </c>
    </row>
    <row r="46" customFormat="false" ht="28.35" hidden="false" customHeight="false" outlineLevel="0" collapsed="false">
      <c r="A46" s="4" t="s">
        <v>101</v>
      </c>
    </row>
    <row r="47" customFormat="false" ht="55.2" hidden="false" customHeight="false" outlineLevel="0" collapsed="false">
      <c r="A47" s="4" t="s">
        <v>102</v>
      </c>
    </row>
    <row r="48" customFormat="false" ht="55.2" hidden="false" customHeight="false" outlineLevel="0" collapsed="false">
      <c r="A48" s="4" t="s">
        <v>103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ColWidth="9.1796875" defaultRowHeight="12" zeroHeight="false" outlineLevelRow="0" outlineLevelCol="0"/>
  <cols>
    <col collapsed="false" customWidth="true" hidden="false" outlineLevel="0" max="1" min="1" style="12" width="35.54"/>
    <col collapsed="false" customWidth="false" hidden="false" outlineLevel="0" max="16347" min="2" style="12" width="9.18"/>
    <col collapsed="false" customWidth="false" hidden="false" outlineLevel="0" max="16384" min="16348" style="12" width="9.14"/>
  </cols>
  <sheetData>
    <row r="1" customFormat="false" ht="12.65" hidden="false" customHeight="false" outlineLevel="0" collapsed="false">
      <c r="A1" s="13" t="s">
        <v>104</v>
      </c>
    </row>
    <row r="2" customFormat="false" ht="12.65" hidden="false" customHeight="false" outlineLevel="0" collapsed="false">
      <c r="A2" s="14" t="s">
        <v>105</v>
      </c>
    </row>
    <row r="3" customFormat="false" ht="12.65" hidden="false" customHeight="false" outlineLevel="0" collapsed="false">
      <c r="A3" s="14"/>
    </row>
    <row r="4" customFormat="false" ht="12.65" hidden="false" customHeight="false" outlineLevel="0" collapsed="false">
      <c r="A4" s="14"/>
    </row>
    <row r="5" customFormat="false" ht="12.65" hidden="false" customHeight="false" outlineLevel="0" collapsed="false">
      <c r="A5" s="14"/>
    </row>
    <row r="6" customFormat="false" ht="12.65" hidden="false" customHeight="false" outlineLevel="0" collapsed="false">
      <c r="A6" s="15" t="s">
        <v>106</v>
      </c>
      <c r="B6" s="16" t="n">
        <v>2010</v>
      </c>
    </row>
    <row r="7" customFormat="false" ht="12.65" hidden="false" customHeight="false" outlineLevel="0" collapsed="false">
      <c r="A7" s="17" t="s">
        <v>107</v>
      </c>
      <c r="B7" s="18" t="n">
        <v>767.10475414</v>
      </c>
    </row>
    <row r="8" customFormat="false" ht="12.65" hidden="false" customHeight="false" outlineLevel="0" collapsed="false">
      <c r="A8" s="17" t="s">
        <v>108</v>
      </c>
      <c r="B8" s="18" t="n">
        <v>897.12276325</v>
      </c>
    </row>
    <row r="9" customFormat="false" ht="12.65" hidden="false" customHeight="false" outlineLevel="0" collapsed="false">
      <c r="A9" s="17" t="s">
        <v>109</v>
      </c>
      <c r="B9" s="18" t="n">
        <v>3343.0232238</v>
      </c>
    </row>
    <row r="10" customFormat="false" ht="12.65" hidden="false" customHeight="false" outlineLevel="0" collapsed="false">
      <c r="A10" s="17" t="s">
        <v>110</v>
      </c>
      <c r="B10" s="18" t="n">
        <v>167.14575608</v>
      </c>
    </row>
    <row r="11" customFormat="false" ht="12.65" hidden="false" customHeight="false" outlineLevel="0" collapsed="false">
      <c r="A11" s="17" t="s">
        <v>111</v>
      </c>
      <c r="B11" s="18" t="n">
        <v>765.78109825</v>
      </c>
    </row>
    <row r="12" customFormat="false" ht="12.65" hidden="false" customHeight="false" outlineLevel="0" collapsed="false">
      <c r="A12" s="17" t="s">
        <v>112</v>
      </c>
      <c r="B12" s="18" t="n">
        <v>781.76748833</v>
      </c>
    </row>
    <row r="13" customFormat="false" ht="12.65" hidden="false" customHeight="false" outlineLevel="0" collapsed="false">
      <c r="A13" s="17" t="s">
        <v>113</v>
      </c>
      <c r="B13" s="18" t="n">
        <v>430.88629664</v>
      </c>
    </row>
    <row r="14" customFormat="false" ht="12.65" hidden="false" customHeight="false" outlineLevel="0" collapsed="false">
      <c r="A14" s="17" t="s">
        <v>114</v>
      </c>
      <c r="B14" s="18" t="n">
        <v>0.0013092</v>
      </c>
    </row>
    <row r="15" customFormat="false" ht="12.65" hidden="false" customHeight="false" outlineLevel="0" collapsed="false">
      <c r="A15" s="17" t="s">
        <v>115</v>
      </c>
      <c r="B15" s="18" t="n">
        <v>27.060438198</v>
      </c>
    </row>
    <row r="16" customFormat="false" ht="12.65" hidden="false" customHeight="false" outlineLevel="0" collapsed="false">
      <c r="A16" s="17" t="s">
        <v>116</v>
      </c>
      <c r="B16" s="18" t="n">
        <v>1296.1383112</v>
      </c>
    </row>
    <row r="17" customFormat="false" ht="12.65" hidden="false" customHeight="false" outlineLevel="0" collapsed="false">
      <c r="A17" s="17" t="s">
        <v>117</v>
      </c>
      <c r="B17" s="18" t="n">
        <v>27568.720886</v>
      </c>
    </row>
    <row r="18" customFormat="false" ht="12.65" hidden="false" customHeight="false" outlineLevel="0" collapsed="false">
      <c r="A18" s="17" t="s">
        <v>118</v>
      </c>
      <c r="B18" s="18" t="n">
        <v>14425.184775</v>
      </c>
    </row>
    <row r="19" customFormat="false" ht="12.65" hidden="false" customHeight="false" outlineLevel="0" collapsed="false">
      <c r="A19" s="17" t="s">
        <v>119</v>
      </c>
      <c r="B19" s="18" t="n">
        <v>9777.3496522</v>
      </c>
    </row>
    <row r="20" customFormat="false" ht="12.65" hidden="false" customHeight="false" outlineLevel="0" collapsed="false">
      <c r="B20" s="19"/>
    </row>
    <row r="21" customFormat="false" ht="12.65" hidden="false" customHeight="false" outlineLevel="0" collapsed="false">
      <c r="B21" s="19"/>
    </row>
    <row r="22" customFormat="false" ht="12.65" hidden="false" customHeight="false" outlineLevel="0" collapsed="false">
      <c r="B22" s="19"/>
    </row>
    <row r="23" customFormat="false" ht="12.65" hidden="false" customHeight="false" outlineLevel="0" collapsed="false">
      <c r="B23" s="19"/>
    </row>
    <row r="24" customFormat="false" ht="12.65" hidden="false" customHeight="false" outlineLevel="0" collapsed="false">
      <c r="B24" s="19"/>
    </row>
    <row r="25" customFormat="false" ht="12.65" hidden="false" customHeight="false" outlineLevel="0" collapsed="false">
      <c r="A25" s="17" t="s">
        <v>120</v>
      </c>
      <c r="B25" s="18" t="n">
        <f aca="false">SUM(B7:B19)</f>
        <v>60247.286752288</v>
      </c>
    </row>
    <row r="26" customFormat="false" ht="12.65" hidden="false" customHeight="false" outlineLevel="0" collapsed="false">
      <c r="A26" s="17" t="s">
        <v>121</v>
      </c>
      <c r="B26" s="18" t="n">
        <v>1648.2266259</v>
      </c>
    </row>
    <row r="27" customFormat="false" ht="12.65" hidden="false" customHeight="false" outlineLevel="0" collapsed="false">
      <c r="A27" s="17" t="s">
        <v>122</v>
      </c>
      <c r="B27" s="18" t="n">
        <f aca="false">B25 - B26</f>
        <v>58599.060126388</v>
      </c>
    </row>
    <row r="28" customFormat="false" ht="12.65" hidden="false" customHeight="false" outlineLevel="0" collapsed="false">
      <c r="A28" s="17" t="s">
        <v>123</v>
      </c>
      <c r="B28" s="18" t="n">
        <f aca="false">B19 - B26</f>
        <v>8129.1230263</v>
      </c>
    </row>
    <row r="29" customFormat="false" ht="12.65" hidden="false" customHeight="false" outlineLevel="0" collapsed="false">
      <c r="A29" s="17"/>
      <c r="B29" s="18"/>
    </row>
    <row r="30" customFormat="false" ht="12.65" hidden="false" customHeight="false" outlineLevel="0" collapsed="false">
      <c r="A30" s="17"/>
      <c r="B30" s="18"/>
    </row>
    <row r="31" customFormat="false" ht="12.65" hidden="false" customHeight="false" outlineLevel="0" collapsed="false">
      <c r="A31" s="17" t="s">
        <v>124</v>
      </c>
      <c r="B31" s="18" t="n">
        <f aca="false">SUM(B7:B9)</f>
        <v>5007.25074119</v>
      </c>
    </row>
    <row r="32" customFormat="false" ht="12.65" hidden="false" customHeight="false" outlineLevel="0" collapsed="false">
      <c r="A32" s="17" t="s">
        <v>125</v>
      </c>
      <c r="B32" s="18" t="n">
        <f aca="false">SUM(B10:B16)</f>
        <v>3468.780697898</v>
      </c>
    </row>
    <row r="33" customFormat="false" ht="12.65" hidden="false" customHeight="false" outlineLevel="0" collapsed="false">
      <c r="A33" s="17" t="s">
        <v>126</v>
      </c>
      <c r="B33" s="18" t="n">
        <f aca="false">B17+B18</f>
        <v>41993.905661</v>
      </c>
    </row>
    <row r="34" customFormat="false" ht="12.65" hidden="false" customHeight="false" outlineLevel="0" collapsed="false">
      <c r="A34" s="17" t="s">
        <v>127</v>
      </c>
      <c r="B34" s="18" t="n">
        <f aca="false">B19</f>
        <v>9777.3496522</v>
      </c>
    </row>
    <row r="35" customFormat="false" ht="12.65" hidden="false" customHeight="false" outlineLevel="0" collapsed="false">
      <c r="A35" s="17" t="s">
        <v>120</v>
      </c>
      <c r="B35" s="18" t="n">
        <f aca="false">SUM(B31:B34)</f>
        <v>60247.286752288</v>
      </c>
    </row>
    <row r="36" customFormat="false" ht="12" hidden="false" customHeight="false" outlineLevel="0" collapsed="false">
      <c r="B36" s="19"/>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D7" activePane="bottomRight" state="frozen"/>
      <selection pane="topLeft" activeCell="A1" activeCellId="0" sqref="A1"/>
      <selection pane="topRight" activeCell="D1" activeCellId="0" sqref="D1"/>
      <selection pane="bottomLeft" activeCell="A7" activeCellId="0" sqref="A7"/>
      <selection pane="bottomRight" activeCell="E7" activeCellId="0" sqref="E7"/>
    </sheetView>
  </sheetViews>
  <sheetFormatPr defaultColWidth="9.1796875" defaultRowHeight="12" zeroHeight="false" outlineLevelRow="0" outlineLevelCol="0"/>
  <cols>
    <col collapsed="false" customWidth="true" hidden="false" outlineLevel="0" max="1" min="1" style="12" width="35.54"/>
    <col collapsed="false" customWidth="false" hidden="false" outlineLevel="0" max="16349" min="2" style="12" width="9.18"/>
    <col collapsed="false" customWidth="false" hidden="false" outlineLevel="0" max="16384" min="16350" style="12" width="9.14"/>
  </cols>
  <sheetData>
    <row r="1" customFormat="false" ht="12.65" hidden="false" customHeight="false" outlineLevel="0" collapsed="false">
      <c r="A1" s="13" t="s">
        <v>128</v>
      </c>
    </row>
    <row r="2" customFormat="false" ht="12.65" hidden="false" customHeight="false" outlineLevel="0" collapsed="false">
      <c r="A2" s="14" t="s">
        <v>105</v>
      </c>
    </row>
    <row r="3" customFormat="false" ht="12.65" hidden="false" customHeight="false" outlineLevel="0" collapsed="false">
      <c r="A3" s="14"/>
    </row>
    <row r="4" customFormat="false" ht="12.65" hidden="false" customHeight="false" outlineLevel="0" collapsed="false">
      <c r="A4" s="14"/>
    </row>
    <row r="5" customFormat="false" ht="12.65" hidden="false" customHeight="false" outlineLevel="0" collapsed="false">
      <c r="A5" s="14"/>
    </row>
    <row r="6" customFormat="false" ht="12.65" hidden="false" customHeight="false" outlineLevel="0" collapsed="false">
      <c r="A6" s="20" t="s">
        <v>106</v>
      </c>
      <c r="B6" s="21" t="n">
        <v>1970</v>
      </c>
      <c r="C6" s="21" t="n">
        <v>1975</v>
      </c>
      <c r="D6" s="22" t="n">
        <v>2021</v>
      </c>
    </row>
    <row r="7" customFormat="false" ht="12.65" hidden="false" customHeight="false" outlineLevel="0" collapsed="false">
      <c r="A7" s="23" t="s">
        <v>107</v>
      </c>
      <c r="B7" s="24" t="n">
        <v>4900</v>
      </c>
      <c r="C7" s="24" t="n">
        <v>5694</v>
      </c>
      <c r="D7" s="25" t="n">
        <v>889.5905339</v>
      </c>
    </row>
    <row r="8" customFormat="false" ht="12.65" hidden="false" customHeight="false" outlineLevel="0" collapsed="false">
      <c r="A8" s="23" t="s">
        <v>108</v>
      </c>
      <c r="B8" s="24" t="n">
        <v>4325</v>
      </c>
      <c r="C8" s="24" t="n">
        <v>4007</v>
      </c>
      <c r="D8" s="25" t="n">
        <v>949.37815503</v>
      </c>
    </row>
    <row r="9" customFormat="false" ht="12.65" hidden="false" customHeight="false" outlineLevel="0" collapsed="false">
      <c r="A9" s="23" t="s">
        <v>109</v>
      </c>
      <c r="B9" s="24" t="n">
        <v>836</v>
      </c>
      <c r="C9" s="24" t="n">
        <v>785</v>
      </c>
      <c r="D9" s="25" t="n">
        <v>512.82413592</v>
      </c>
    </row>
    <row r="10" customFormat="false" ht="12.65" hidden="false" customHeight="false" outlineLevel="0" collapsed="false">
      <c r="A10" s="23" t="s">
        <v>110</v>
      </c>
      <c r="B10" s="24" t="n">
        <v>271</v>
      </c>
      <c r="C10" s="24" t="n">
        <v>221</v>
      </c>
      <c r="D10" s="25" t="n">
        <v>33.396147273</v>
      </c>
    </row>
    <row r="11" customFormat="false" ht="12.65" hidden="false" customHeight="false" outlineLevel="0" collapsed="false">
      <c r="A11" s="23" t="s">
        <v>111</v>
      </c>
      <c r="B11" s="24" t="n">
        <v>77</v>
      </c>
      <c r="C11" s="24" t="n">
        <v>73</v>
      </c>
      <c r="D11" s="25" t="n">
        <v>60.40667221</v>
      </c>
    </row>
    <row r="12" customFormat="false" ht="12.65" hidden="false" customHeight="false" outlineLevel="0" collapsed="false">
      <c r="A12" s="23" t="s">
        <v>112</v>
      </c>
      <c r="B12" s="24" t="n">
        <v>240</v>
      </c>
      <c r="C12" s="24" t="n">
        <v>63</v>
      </c>
      <c r="D12" s="25" t="n">
        <v>758.62944094</v>
      </c>
    </row>
    <row r="13" customFormat="false" ht="12.65" hidden="false" customHeight="false" outlineLevel="0" collapsed="false">
      <c r="A13" s="23" t="s">
        <v>113</v>
      </c>
      <c r="B13" s="24" t="n">
        <v>187</v>
      </c>
      <c r="C13" s="24" t="n">
        <v>182</v>
      </c>
      <c r="D13" s="25" t="n">
        <v>280.18562154</v>
      </c>
    </row>
    <row r="14" customFormat="false" ht="12.65" hidden="false" customHeight="false" outlineLevel="0" collapsed="false">
      <c r="A14" s="23" t="s">
        <v>114</v>
      </c>
      <c r="B14" s="24" t="n">
        <v>0</v>
      </c>
      <c r="C14" s="24" t="n">
        <v>0</v>
      </c>
      <c r="D14" s="25" t="n">
        <v>0.9340102142</v>
      </c>
    </row>
    <row r="15" customFormat="false" ht="12.65" hidden="false" customHeight="false" outlineLevel="0" collapsed="false">
      <c r="A15" s="23" t="s">
        <v>115</v>
      </c>
      <c r="B15" s="24" t="n">
        <v>0</v>
      </c>
      <c r="C15" s="24" t="n">
        <v>0</v>
      </c>
      <c r="D15" s="25" t="n">
        <v>2.818055637</v>
      </c>
    </row>
    <row r="16" customFormat="false" ht="12.65" hidden="false" customHeight="false" outlineLevel="0" collapsed="false">
      <c r="A16" s="23" t="s">
        <v>116</v>
      </c>
      <c r="B16" s="24" t="n">
        <v>440</v>
      </c>
      <c r="C16" s="24" t="n">
        <v>159</v>
      </c>
      <c r="D16" s="25" t="n">
        <v>84.03690655</v>
      </c>
    </row>
    <row r="17" customFormat="false" ht="12.65" hidden="false" customHeight="false" outlineLevel="0" collapsed="false">
      <c r="A17" s="23" t="s">
        <v>117</v>
      </c>
      <c r="B17" s="24" t="n">
        <v>12624</v>
      </c>
      <c r="C17" s="24" t="n">
        <v>12061</v>
      </c>
      <c r="D17" s="25" t="n">
        <v>2279.8636182</v>
      </c>
    </row>
    <row r="18" customFormat="false" ht="12.65" hidden="false" customHeight="false" outlineLevel="0" collapsed="false">
      <c r="A18" s="23" t="s">
        <v>118</v>
      </c>
      <c r="B18" s="24" t="n">
        <v>2652</v>
      </c>
      <c r="C18" s="24" t="n">
        <v>2968</v>
      </c>
      <c r="D18" s="25" t="n">
        <v>1629.2356266</v>
      </c>
    </row>
    <row r="19" customFormat="false" ht="12.65" hidden="false" customHeight="false" outlineLevel="0" collapsed="false">
      <c r="A19" s="23" t="s">
        <v>119</v>
      </c>
      <c r="B19" s="24" t="n">
        <v>330</v>
      </c>
      <c r="C19" s="24" t="n">
        <v>165</v>
      </c>
      <c r="D19" s="25" t="n">
        <v>347.79101356</v>
      </c>
    </row>
    <row r="20" customFormat="false" ht="12.65" hidden="false" customHeight="false" outlineLevel="0" collapsed="false">
      <c r="B20" s="19"/>
      <c r="C20" s="19"/>
      <c r="D20" s="26"/>
    </row>
    <row r="21" customFormat="false" ht="12.65" hidden="false" customHeight="false" outlineLevel="0" collapsed="false">
      <c r="B21" s="19"/>
      <c r="C21" s="19"/>
      <c r="D21" s="26"/>
    </row>
    <row r="22" customFormat="false" ht="12.65" hidden="false" customHeight="false" outlineLevel="0" collapsed="false">
      <c r="B22" s="19"/>
      <c r="C22" s="19"/>
      <c r="D22" s="26"/>
    </row>
    <row r="23" customFormat="false" ht="12.65" hidden="false" customHeight="false" outlineLevel="0" collapsed="false">
      <c r="B23" s="19"/>
      <c r="C23" s="19"/>
      <c r="D23" s="26"/>
    </row>
    <row r="24" customFormat="false" ht="12.65" hidden="false" customHeight="false" outlineLevel="0" collapsed="false">
      <c r="B24" s="19"/>
      <c r="C24" s="19"/>
      <c r="D24" s="26"/>
    </row>
    <row r="25" customFormat="false" ht="12.65" hidden="false" customHeight="false" outlineLevel="0" collapsed="false">
      <c r="A25" s="23" t="s">
        <v>120</v>
      </c>
      <c r="B25" s="18" t="n">
        <f aca="false">SUM(B7:B19)</f>
        <v>26882</v>
      </c>
      <c r="C25" s="18" t="n">
        <f aca="false">SUM(C7:C19)</f>
        <v>26378</v>
      </c>
      <c r="D25" s="18" t="n">
        <f aca="false">SUM(D7:D19)</f>
        <v>7829.0899375742</v>
      </c>
    </row>
    <row r="26" customFormat="false" ht="12.65" hidden="false" customHeight="false" outlineLevel="0" collapsed="false">
      <c r="A26" s="23" t="s">
        <v>121</v>
      </c>
      <c r="B26" s="24" t="s">
        <v>129</v>
      </c>
      <c r="C26" s="24" t="s">
        <v>129</v>
      </c>
      <c r="D26" s="25" t="n">
        <v>165.81075434</v>
      </c>
    </row>
    <row r="27" customFormat="false" ht="12.65" hidden="false" customHeight="false" outlineLevel="0" collapsed="false">
      <c r="A27" s="17" t="s">
        <v>122</v>
      </c>
      <c r="B27" s="24" t="n">
        <v>26883</v>
      </c>
      <c r="C27" s="24" t="n">
        <v>26377</v>
      </c>
      <c r="D27" s="18" t="n">
        <f aca="false">D25 - D26</f>
        <v>7663.2791832342</v>
      </c>
    </row>
    <row r="28" customFormat="false" ht="12.65" hidden="false" customHeight="false" outlineLevel="0" collapsed="false">
      <c r="A28" s="17" t="s">
        <v>123</v>
      </c>
      <c r="B28" s="24"/>
      <c r="C28" s="24"/>
      <c r="D28" s="18" t="n">
        <f aca="false">D19 - D26</f>
        <v>181.98025922</v>
      </c>
    </row>
    <row r="29" customFormat="false" ht="12.65" hidden="false" customHeight="false" outlineLevel="0" collapsed="false">
      <c r="A29" s="17"/>
      <c r="B29" s="24"/>
      <c r="C29" s="24"/>
      <c r="D29" s="26"/>
    </row>
    <row r="30" customFormat="false" ht="12.65" hidden="false" customHeight="false" outlineLevel="0" collapsed="false">
      <c r="A30" s="17"/>
      <c r="B30" s="24"/>
      <c r="C30" s="24"/>
      <c r="D30" s="26"/>
    </row>
    <row r="31" customFormat="false" ht="12.65" hidden="false" customHeight="false" outlineLevel="0" collapsed="false">
      <c r="A31" s="17" t="s">
        <v>124</v>
      </c>
      <c r="B31" s="18" t="n">
        <f aca="false">SUM(B7:B9)</f>
        <v>10061</v>
      </c>
      <c r="C31" s="18" t="n">
        <f aca="false">SUM(C7:C9)</f>
        <v>10486</v>
      </c>
      <c r="D31" s="18" t="n">
        <f aca="false">SUM(D7:D9)</f>
        <v>2351.79282485</v>
      </c>
    </row>
    <row r="32" customFormat="false" ht="12.65" hidden="false" customHeight="false" outlineLevel="0" collapsed="false">
      <c r="A32" s="17" t="s">
        <v>125</v>
      </c>
      <c r="B32" s="18" t="n">
        <f aca="false">SUM(B10:B16)</f>
        <v>1215</v>
      </c>
      <c r="C32" s="18" t="n">
        <f aca="false">SUM(C10:C16)</f>
        <v>698</v>
      </c>
      <c r="D32" s="18" t="n">
        <f aca="false">SUM(D10:D16)</f>
        <v>1220.4068543642</v>
      </c>
    </row>
    <row r="33" customFormat="false" ht="12.65" hidden="false" customHeight="false" outlineLevel="0" collapsed="false">
      <c r="A33" s="17" t="s">
        <v>126</v>
      </c>
      <c r="B33" s="18" t="n">
        <f aca="false">B17+B18</f>
        <v>15276</v>
      </c>
      <c r="C33" s="18" t="n">
        <f aca="false">C17+C18</f>
        <v>15029</v>
      </c>
      <c r="D33" s="18" t="n">
        <f aca="false">D17+D18</f>
        <v>3909.0992448</v>
      </c>
    </row>
    <row r="34" customFormat="false" ht="12.65" hidden="false" customHeight="false" outlineLevel="0" collapsed="false">
      <c r="A34" s="17" t="s">
        <v>127</v>
      </c>
      <c r="B34" s="18" t="n">
        <f aca="false">B19</f>
        <v>330</v>
      </c>
      <c r="C34" s="18" t="n">
        <f aca="false">C19</f>
        <v>165</v>
      </c>
      <c r="D34" s="18" t="n">
        <f aca="false">D19</f>
        <v>347.79101356</v>
      </c>
    </row>
    <row r="35" customFormat="false" ht="12.65" hidden="false" customHeight="false" outlineLevel="0" collapsed="false">
      <c r="A35" s="17" t="s">
        <v>120</v>
      </c>
      <c r="B35" s="18" t="n">
        <f aca="false">SUM(B31:B34)</f>
        <v>26882</v>
      </c>
      <c r="C35" s="18" t="n">
        <f aca="false">SUM(C31:C34)</f>
        <v>26378</v>
      </c>
      <c r="D35" s="18" t="n">
        <f aca="false">SUM(D31:D34)</f>
        <v>7829.0899375742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B7" activeCellId="0" sqref="B7"/>
    </sheetView>
  </sheetViews>
  <sheetFormatPr defaultColWidth="9.1796875" defaultRowHeight="12" zeroHeight="false" outlineLevelRow="0" outlineLevelCol="0"/>
  <cols>
    <col collapsed="false" customWidth="true" hidden="false" outlineLevel="0" max="1" min="1" style="12" width="35.54"/>
    <col collapsed="false" customWidth="false" hidden="false" outlineLevel="0" max="16347" min="2" style="12" width="9.18"/>
    <col collapsed="false" customWidth="false" hidden="false" outlineLevel="0" max="16384" min="16348" style="12" width="9.14"/>
  </cols>
  <sheetData>
    <row r="1" customFormat="false" ht="23.85" hidden="false" customHeight="false" outlineLevel="0" collapsed="false">
      <c r="A1" s="14" t="s">
        <v>130</v>
      </c>
    </row>
    <row r="2" customFormat="false" ht="12.65" hidden="false" customHeight="false" outlineLevel="0" collapsed="false">
      <c r="A2" s="14" t="s">
        <v>105</v>
      </c>
    </row>
    <row r="3" customFormat="false" ht="12.65" hidden="false" customHeight="false" outlineLevel="0" collapsed="false">
      <c r="A3" s="14"/>
    </row>
    <row r="4" customFormat="false" ht="12.65" hidden="false" customHeight="false" outlineLevel="0" collapsed="false">
      <c r="A4" s="14"/>
    </row>
    <row r="5" customFormat="false" ht="12.65" hidden="false" customHeight="false" outlineLevel="0" collapsed="false"/>
    <row r="6" customFormat="false" ht="12.65" hidden="false" customHeight="false" outlineLevel="0" collapsed="false">
      <c r="A6" s="20" t="s">
        <v>106</v>
      </c>
      <c r="B6" s="22" t="n">
        <v>2023</v>
      </c>
    </row>
    <row r="7" customFormat="false" ht="12.65" hidden="false" customHeight="false" outlineLevel="0" collapsed="false">
      <c r="A7" s="23" t="s">
        <v>107</v>
      </c>
      <c r="B7" s="25" t="n">
        <v>123.80649498</v>
      </c>
    </row>
    <row r="8" customFormat="false" ht="12.65" hidden="false" customHeight="false" outlineLevel="0" collapsed="false">
      <c r="A8" s="23" t="s">
        <v>108</v>
      </c>
      <c r="B8" s="25" t="n">
        <v>287.46375348</v>
      </c>
    </row>
    <row r="9" customFormat="false" ht="12.65" hidden="false" customHeight="false" outlineLevel="0" collapsed="false">
      <c r="A9" s="23" t="s">
        <v>109</v>
      </c>
      <c r="B9" s="25" t="n">
        <v>518.66608398</v>
      </c>
    </row>
    <row r="10" customFormat="false" ht="12.65" hidden="false" customHeight="false" outlineLevel="0" collapsed="false">
      <c r="A10" s="23" t="s">
        <v>110</v>
      </c>
      <c r="B10" s="25" t="n">
        <v>17.478688174</v>
      </c>
    </row>
    <row r="11" customFormat="false" ht="12.65" hidden="false" customHeight="false" outlineLevel="0" collapsed="false">
      <c r="A11" s="23" t="s">
        <v>111</v>
      </c>
      <c r="B11" s="25" t="n">
        <v>40.014873685</v>
      </c>
    </row>
    <row r="12" customFormat="false" ht="12.65" hidden="false" customHeight="false" outlineLevel="0" collapsed="false">
      <c r="A12" s="23" t="s">
        <v>112</v>
      </c>
      <c r="B12" s="25" t="n">
        <v>29.975561904</v>
      </c>
    </row>
    <row r="13" customFormat="false" ht="12.65" hidden="false" customHeight="false" outlineLevel="0" collapsed="false">
      <c r="A13" s="23" t="s">
        <v>113</v>
      </c>
      <c r="B13" s="25" t="n">
        <v>741.99051378</v>
      </c>
    </row>
    <row r="14" customFormat="false" ht="12.65" hidden="false" customHeight="false" outlineLevel="0" collapsed="false">
      <c r="A14" s="23" t="s">
        <v>114</v>
      </c>
      <c r="B14" s="25" t="n">
        <v>4.8588922747</v>
      </c>
    </row>
    <row r="15" customFormat="false" ht="12.65" hidden="false" customHeight="false" outlineLevel="0" collapsed="false">
      <c r="A15" s="23" t="s">
        <v>115</v>
      </c>
      <c r="B15" s="25" t="n">
        <v>33.921614838</v>
      </c>
    </row>
    <row r="16" customFormat="false" ht="12.65" hidden="false" customHeight="false" outlineLevel="0" collapsed="false">
      <c r="A16" s="23" t="s">
        <v>116</v>
      </c>
      <c r="B16" s="25" t="n">
        <v>253.56329123</v>
      </c>
    </row>
    <row r="17" customFormat="false" ht="12.65" hidden="false" customHeight="false" outlineLevel="0" collapsed="false">
      <c r="A17" s="23" t="s">
        <v>117</v>
      </c>
      <c r="B17" s="25" t="n">
        <v>190.50056793</v>
      </c>
    </row>
    <row r="18" customFormat="false" ht="12.65" hidden="false" customHeight="false" outlineLevel="0" collapsed="false">
      <c r="A18" s="23" t="s">
        <v>118</v>
      </c>
      <c r="B18" s="25" t="n">
        <v>100.33316344</v>
      </c>
    </row>
    <row r="19" customFormat="false" ht="12.65" hidden="false" customHeight="false" outlineLevel="0" collapsed="false">
      <c r="A19" s="23" t="s">
        <v>119</v>
      </c>
      <c r="B19" s="25" t="n">
        <v>15166.528121</v>
      </c>
    </row>
    <row r="20" customFormat="false" ht="12.65" hidden="false" customHeight="false" outlineLevel="0" collapsed="false"/>
    <row r="21" customFormat="false" ht="12.65" hidden="false" customHeight="false" outlineLevel="0" collapsed="false"/>
    <row r="22" customFormat="false" ht="12.65" hidden="false" customHeight="false" outlineLevel="0" collapsed="false"/>
    <row r="23" customFormat="false" ht="12.65" hidden="false" customHeight="false" outlineLevel="0" collapsed="false"/>
    <row r="24" customFormat="false" ht="12.65" hidden="false" customHeight="false" outlineLevel="0" collapsed="false"/>
    <row r="25" customFormat="false" ht="12.65" hidden="false" customHeight="false" outlineLevel="0" collapsed="false"/>
    <row r="26" customFormat="false" ht="12.65" hidden="false" customHeight="false" outlineLevel="0" collapsed="false">
      <c r="A26" s="12" t="s">
        <v>120</v>
      </c>
      <c r="B26" s="18" t="n">
        <f aca="false">SUM(B7:B19)</f>
        <v>17509.1016206957</v>
      </c>
    </row>
    <row r="27" customFormat="false" ht="12.65" hidden="false" customHeight="false" outlineLevel="0" collapsed="false">
      <c r="A27" s="12" t="s">
        <v>127</v>
      </c>
      <c r="B27" s="18" t="n">
        <f aca="false">B19</f>
        <v>15166.528121</v>
      </c>
    </row>
    <row r="28" customFormat="false" ht="12.65" hidden="false" customHeight="false" outlineLevel="0" collapsed="false">
      <c r="A28" s="17" t="s">
        <v>131</v>
      </c>
      <c r="B28" s="18" t="n">
        <f aca="false">B26 - B27</f>
        <v>2342.5734996957</v>
      </c>
    </row>
    <row r="29" customFormat="false" ht="12.65" hidden="false" customHeight="false" outlineLevel="0" collapsed="false">
      <c r="A29" s="17" t="s">
        <v>121</v>
      </c>
      <c r="B29" s="25" t="n">
        <v>1451.9283842</v>
      </c>
    </row>
    <row r="30" customFormat="false" ht="12.65" hidden="false" customHeight="false" outlineLevel="0" collapsed="false">
      <c r="A30" s="17" t="s">
        <v>122</v>
      </c>
      <c r="B30" s="18" t="n">
        <f aca="false">B26 - B29</f>
        <v>16057.1732364957</v>
      </c>
    </row>
    <row r="31" customFormat="false" ht="12.65" hidden="false" customHeight="false" outlineLevel="0" collapsed="false">
      <c r="A31" s="17" t="s">
        <v>123</v>
      </c>
      <c r="B31" s="18" t="n">
        <f aca="false">B27 - B29</f>
        <v>13714.5997368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C1" activeCellId="0" sqref="C1"/>
    </sheetView>
  </sheetViews>
  <sheetFormatPr defaultColWidth="9.1796875" defaultRowHeight="12" zeroHeight="false" outlineLevelRow="0" outlineLevelCol="0"/>
  <cols>
    <col collapsed="false" customWidth="true" hidden="false" outlineLevel="0" max="1" min="1" style="12" width="35.54"/>
    <col collapsed="false" customWidth="false" hidden="false" outlineLevel="0" max="16351" min="2" style="12" width="9.18"/>
    <col collapsed="false" customWidth="false" hidden="false" outlineLevel="0" max="16384" min="16352" style="12" width="9.14"/>
  </cols>
  <sheetData>
    <row r="1" customFormat="false" ht="23.85" hidden="false" customHeight="false" outlineLevel="0" collapsed="false">
      <c r="A1" s="14" t="s">
        <v>132</v>
      </c>
    </row>
    <row r="2" customFormat="false" ht="12.65" hidden="false" customHeight="false" outlineLevel="0" collapsed="false">
      <c r="A2" s="14" t="s">
        <v>105</v>
      </c>
    </row>
    <row r="3" customFormat="false" ht="12.65" hidden="false" customHeight="false" outlineLevel="0" collapsed="false">
      <c r="A3" s="14"/>
    </row>
    <row r="4" customFormat="false" ht="12.65" hidden="false" customHeight="false" outlineLevel="0" collapsed="false">
      <c r="A4" s="14"/>
    </row>
    <row r="5" customFormat="false" ht="12.65" hidden="false" customHeight="false" outlineLevel="0" collapsed="false"/>
    <row r="6" customFormat="false" ht="12.65" hidden="false" customHeight="false" outlineLevel="0" collapsed="false">
      <c r="A6" s="20" t="s">
        <v>106</v>
      </c>
      <c r="B6" s="22" t="n">
        <v>2022</v>
      </c>
    </row>
    <row r="7" customFormat="false" ht="12.65" hidden="false" customHeight="false" outlineLevel="0" collapsed="false">
      <c r="A7" s="23" t="s">
        <v>107</v>
      </c>
      <c r="B7" s="25" t="n">
        <v>107.04257634</v>
      </c>
    </row>
    <row r="8" customFormat="false" ht="12.65" hidden="false" customHeight="false" outlineLevel="0" collapsed="false">
      <c r="A8" s="23" t="s">
        <v>108</v>
      </c>
      <c r="B8" s="25" t="n">
        <v>243.5322149</v>
      </c>
    </row>
    <row r="9" customFormat="false" ht="12.65" hidden="false" customHeight="false" outlineLevel="0" collapsed="false">
      <c r="A9" s="23" t="s">
        <v>109</v>
      </c>
      <c r="B9" s="25" t="n">
        <v>511.58854529</v>
      </c>
    </row>
    <row r="10" customFormat="false" ht="12.65" hidden="false" customHeight="false" outlineLevel="0" collapsed="false">
      <c r="A10" s="23" t="s">
        <v>110</v>
      </c>
      <c r="B10" s="25" t="n">
        <v>13.428613411</v>
      </c>
    </row>
    <row r="11" customFormat="false" ht="12.65" hidden="false" customHeight="false" outlineLevel="0" collapsed="false">
      <c r="A11" s="23" t="s">
        <v>111</v>
      </c>
      <c r="B11" s="25" t="n">
        <v>28.773508776</v>
      </c>
    </row>
    <row r="12" customFormat="false" ht="12.65" hidden="false" customHeight="false" outlineLevel="0" collapsed="false">
      <c r="A12" s="23" t="s">
        <v>112</v>
      </c>
      <c r="B12" s="25" t="n">
        <v>24.688980054</v>
      </c>
    </row>
    <row r="13" customFormat="false" ht="12.65" hidden="false" customHeight="false" outlineLevel="0" collapsed="false">
      <c r="A13" s="23" t="s">
        <v>113</v>
      </c>
      <c r="B13" s="25" t="n">
        <v>349.34806843</v>
      </c>
    </row>
    <row r="14" customFormat="false" ht="12.65" hidden="false" customHeight="false" outlineLevel="0" collapsed="false">
      <c r="A14" s="23" t="s">
        <v>114</v>
      </c>
      <c r="B14" s="25" t="n">
        <v>4.4434016421</v>
      </c>
    </row>
    <row r="15" customFormat="false" ht="12.65" hidden="false" customHeight="false" outlineLevel="0" collapsed="false">
      <c r="A15" s="23" t="s">
        <v>115</v>
      </c>
      <c r="B15" s="25" t="n">
        <v>13.50971924</v>
      </c>
    </row>
    <row r="16" customFormat="false" ht="12.65" hidden="false" customHeight="false" outlineLevel="0" collapsed="false">
      <c r="A16" s="23" t="s">
        <v>116</v>
      </c>
      <c r="B16" s="25" t="n">
        <v>227.48673679</v>
      </c>
    </row>
    <row r="17" customFormat="false" ht="12.65" hidden="false" customHeight="false" outlineLevel="0" collapsed="false">
      <c r="A17" s="23" t="s">
        <v>117</v>
      </c>
      <c r="B17" s="25" t="n">
        <v>69.209752108</v>
      </c>
    </row>
    <row r="18" customFormat="false" ht="12.65" hidden="false" customHeight="false" outlineLevel="0" collapsed="false">
      <c r="A18" s="23" t="s">
        <v>118</v>
      </c>
      <c r="B18" s="25" t="n">
        <v>98.431548194</v>
      </c>
    </row>
    <row r="19" customFormat="false" ht="12.65" hidden="false" customHeight="false" outlineLevel="0" collapsed="false">
      <c r="A19" s="23" t="s">
        <v>119</v>
      </c>
      <c r="B19" s="25" t="n">
        <v>4419.5911606</v>
      </c>
    </row>
    <row r="20" customFormat="false" ht="12.65" hidden="false" customHeight="false" outlineLevel="0" collapsed="false">
      <c r="B20" s="19"/>
    </row>
    <row r="21" customFormat="false" ht="12.65" hidden="false" customHeight="false" outlineLevel="0" collapsed="false">
      <c r="B21" s="19"/>
    </row>
    <row r="22" customFormat="false" ht="12.65" hidden="false" customHeight="false" outlineLevel="0" collapsed="false">
      <c r="B22" s="19"/>
    </row>
    <row r="23" customFormat="false" ht="12.65" hidden="false" customHeight="false" outlineLevel="0" collapsed="false">
      <c r="B23" s="19"/>
    </row>
    <row r="24" customFormat="false" ht="12.65" hidden="false" customHeight="false" outlineLevel="0" collapsed="false">
      <c r="B24" s="19"/>
    </row>
    <row r="25" customFormat="false" ht="12.65" hidden="false" customHeight="false" outlineLevel="0" collapsed="false">
      <c r="B25" s="19"/>
    </row>
    <row r="26" customFormat="false" ht="12.65" hidden="false" customHeight="false" outlineLevel="0" collapsed="false">
      <c r="A26" s="12" t="s">
        <v>120</v>
      </c>
      <c r="B26" s="18" t="n">
        <f aca="false">SUM(B7:B19)</f>
        <v>6111.0748257751</v>
      </c>
    </row>
    <row r="27" customFormat="false" ht="12.65" hidden="false" customHeight="false" outlineLevel="0" collapsed="false">
      <c r="A27" s="12" t="s">
        <v>127</v>
      </c>
      <c r="B27" s="18" t="n">
        <f aca="false">B19</f>
        <v>4419.5911606</v>
      </c>
    </row>
    <row r="28" customFormat="false" ht="12.65" hidden="false" customHeight="false" outlineLevel="0" collapsed="false">
      <c r="A28" s="17" t="s">
        <v>131</v>
      </c>
      <c r="B28" s="18" t="n">
        <f aca="false">B26 - B27</f>
        <v>1691.4836651751</v>
      </c>
    </row>
    <row r="29" customFormat="false" ht="12.65" hidden="false" customHeight="false" outlineLevel="0" collapsed="false">
      <c r="A29" s="17" t="s">
        <v>121</v>
      </c>
      <c r="B29" s="25" t="n">
        <v>1333.8376096</v>
      </c>
    </row>
    <row r="30" customFormat="false" ht="12.65" hidden="false" customHeight="false" outlineLevel="0" collapsed="false">
      <c r="A30" s="17" t="s">
        <v>122</v>
      </c>
      <c r="B30" s="18" t="n">
        <f aca="false">B26 - B29</f>
        <v>4777.2372161751</v>
      </c>
    </row>
    <row r="31" customFormat="false" ht="12.65" hidden="false" customHeight="false" outlineLevel="0" collapsed="false">
      <c r="A31" s="17" t="s">
        <v>123</v>
      </c>
      <c r="B31" s="18" t="n">
        <f aca="false">B27 - B29</f>
        <v>3085.753551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C7" activeCellId="0" sqref="C7"/>
    </sheetView>
  </sheetViews>
  <sheetFormatPr defaultColWidth="9.1796875" defaultRowHeight="12" zeroHeight="false" outlineLevelRow="0" outlineLevelCol="0"/>
  <cols>
    <col collapsed="false" customWidth="true" hidden="false" outlineLevel="0" max="1" min="1" style="12" width="35.54"/>
    <col collapsed="false" customWidth="false" hidden="false" outlineLevel="0" max="16347" min="2" style="12" width="9.18"/>
    <col collapsed="false" customWidth="false" hidden="false" outlineLevel="0" max="16384" min="16348" style="12" width="9.14"/>
  </cols>
  <sheetData>
    <row r="1" customFormat="false" ht="12.65" hidden="false" customHeight="false" outlineLevel="0" collapsed="false">
      <c r="A1" s="13" t="s">
        <v>133</v>
      </c>
    </row>
    <row r="2" customFormat="false" ht="12.65" hidden="false" customHeight="false" outlineLevel="0" collapsed="false">
      <c r="A2" s="14" t="s">
        <v>105</v>
      </c>
    </row>
    <row r="3" customFormat="false" ht="12.65" hidden="false" customHeight="false" outlineLevel="0" collapsed="false">
      <c r="A3" s="14"/>
    </row>
    <row r="4" customFormat="false" ht="12.65" hidden="false" customHeight="false" outlineLevel="0" collapsed="false">
      <c r="A4" s="14"/>
    </row>
    <row r="5" customFormat="false" ht="12.65" hidden="false" customHeight="false" outlineLevel="0" collapsed="false"/>
    <row r="6" customFormat="false" ht="12.65" hidden="false" customHeight="false" outlineLevel="0" collapsed="false">
      <c r="A6" s="20" t="s">
        <v>106</v>
      </c>
      <c r="B6" s="21" t="n">
        <v>1985</v>
      </c>
    </row>
    <row r="7" customFormat="false" ht="12.65" hidden="false" customHeight="false" outlineLevel="0" collapsed="false">
      <c r="A7" s="23" t="s">
        <v>107</v>
      </c>
      <c r="B7" s="24" t="n">
        <v>16272</v>
      </c>
    </row>
    <row r="8" customFormat="false" ht="12.65" hidden="false" customHeight="false" outlineLevel="0" collapsed="false">
      <c r="A8" s="23" t="s">
        <v>108</v>
      </c>
      <c r="B8" s="24" t="n">
        <v>3169</v>
      </c>
    </row>
    <row r="9" customFormat="false" ht="12.65" hidden="false" customHeight="false" outlineLevel="0" collapsed="false">
      <c r="A9" s="23" t="s">
        <v>109</v>
      </c>
      <c r="B9" s="24" t="n">
        <v>579</v>
      </c>
    </row>
    <row r="10" customFormat="false" ht="12.65" hidden="false" customHeight="false" outlineLevel="0" collapsed="false">
      <c r="A10" s="23" t="s">
        <v>110</v>
      </c>
      <c r="B10" s="24" t="n">
        <v>456</v>
      </c>
    </row>
    <row r="11" customFormat="false" ht="12.65" hidden="false" customHeight="false" outlineLevel="0" collapsed="false">
      <c r="A11" s="23" t="s">
        <v>111</v>
      </c>
      <c r="B11" s="24" t="n">
        <v>1042</v>
      </c>
    </row>
    <row r="12" customFormat="false" ht="12.65" hidden="false" customHeight="false" outlineLevel="0" collapsed="false">
      <c r="A12" s="23" t="s">
        <v>112</v>
      </c>
      <c r="B12" s="24" t="n">
        <v>505</v>
      </c>
    </row>
    <row r="13" customFormat="false" ht="12.65" hidden="false" customHeight="false" outlineLevel="0" collapsed="false">
      <c r="A13" s="23" t="s">
        <v>113</v>
      </c>
      <c r="B13" s="24" t="n">
        <v>425</v>
      </c>
    </row>
    <row r="14" customFormat="false" ht="12.65" hidden="false" customHeight="false" outlineLevel="0" collapsed="false">
      <c r="A14" s="23" t="s">
        <v>114</v>
      </c>
      <c r="B14" s="24" t="n">
        <v>1</v>
      </c>
    </row>
    <row r="15" customFormat="false" ht="12.65" hidden="false" customHeight="false" outlineLevel="0" collapsed="false">
      <c r="A15" s="23" t="s">
        <v>115</v>
      </c>
      <c r="B15" s="24" t="n">
        <v>4</v>
      </c>
    </row>
    <row r="16" customFormat="false" ht="12.65" hidden="false" customHeight="false" outlineLevel="0" collapsed="false">
      <c r="A16" s="23" t="s">
        <v>116</v>
      </c>
      <c r="B16" s="24" t="n">
        <v>34</v>
      </c>
    </row>
    <row r="17" customFormat="false" ht="12.65" hidden="false" customHeight="false" outlineLevel="0" collapsed="false">
      <c r="A17" s="23" t="s">
        <v>117</v>
      </c>
      <c r="B17" s="24" t="n">
        <v>455</v>
      </c>
    </row>
    <row r="18" customFormat="false" ht="12.65" hidden="false" customHeight="false" outlineLevel="0" collapsed="false">
      <c r="A18" s="23" t="s">
        <v>118</v>
      </c>
      <c r="B18" s="24" t="n">
        <v>354</v>
      </c>
    </row>
    <row r="19" customFormat="false" ht="12.65" hidden="false" customHeight="false" outlineLevel="0" collapsed="false">
      <c r="A19" s="23" t="s">
        <v>119</v>
      </c>
      <c r="B19" s="24" t="n">
        <v>11</v>
      </c>
    </row>
    <row r="20" customFormat="false" ht="12.65" hidden="false" customHeight="false" outlineLevel="0" collapsed="false">
      <c r="B20" s="19"/>
    </row>
    <row r="21" customFormat="false" ht="12.65" hidden="false" customHeight="false" outlineLevel="0" collapsed="false">
      <c r="B21" s="19"/>
    </row>
    <row r="22" customFormat="false" ht="12.65" hidden="false" customHeight="false" outlineLevel="0" collapsed="false">
      <c r="B22" s="19"/>
    </row>
    <row r="23" customFormat="false" ht="12.65" hidden="false" customHeight="false" outlineLevel="0" collapsed="false">
      <c r="B23" s="19"/>
    </row>
    <row r="24" customFormat="false" ht="12.65" hidden="false" customHeight="false" outlineLevel="0" collapsed="false">
      <c r="B24" s="19"/>
    </row>
    <row r="25" customFormat="false" ht="12.65" hidden="false" customHeight="false" outlineLevel="0" collapsed="false">
      <c r="A25" s="23" t="s">
        <v>120</v>
      </c>
      <c r="B25" s="18" t="n">
        <f aca="false">SUM(B7:B19)</f>
        <v>23307</v>
      </c>
    </row>
    <row r="26" customFormat="false" ht="12.65" hidden="false" customHeight="false" outlineLevel="0" collapsed="false">
      <c r="A26" s="23" t="s">
        <v>121</v>
      </c>
      <c r="B26" s="24" t="s">
        <v>129</v>
      </c>
    </row>
    <row r="27" customFormat="false" ht="12.65" hidden="false" customHeight="false" outlineLevel="0" collapsed="false">
      <c r="A27" s="17" t="s">
        <v>122</v>
      </c>
      <c r="B27" s="24" t="n">
        <v>23307</v>
      </c>
    </row>
    <row r="28" customFormat="false" ht="12.65" hidden="false" customHeight="false" outlineLevel="0" collapsed="false">
      <c r="A28" s="17" t="s">
        <v>123</v>
      </c>
      <c r="B28" s="24" t="n">
        <v>11</v>
      </c>
    </row>
    <row r="29" customFormat="false" ht="12.65" hidden="false" customHeight="false" outlineLevel="0" collapsed="false">
      <c r="A29" s="17"/>
      <c r="B29" s="19"/>
    </row>
    <row r="30" customFormat="false" ht="12.65" hidden="false" customHeight="false" outlineLevel="0" collapsed="false">
      <c r="A30" s="17"/>
      <c r="B30" s="19"/>
    </row>
    <row r="31" customFormat="false" ht="12.65" hidden="false" customHeight="false" outlineLevel="0" collapsed="false">
      <c r="A31" s="17" t="s">
        <v>124</v>
      </c>
      <c r="B31" s="18" t="n">
        <f aca="false">SUM(B7:B9)</f>
        <v>20020</v>
      </c>
    </row>
    <row r="32" customFormat="false" ht="12.65" hidden="false" customHeight="false" outlineLevel="0" collapsed="false">
      <c r="A32" s="17" t="s">
        <v>125</v>
      </c>
      <c r="B32" s="18" t="n">
        <f aca="false">SUM(B10:B16)</f>
        <v>2467</v>
      </c>
    </row>
    <row r="33" customFormat="false" ht="12.65" hidden="false" customHeight="false" outlineLevel="0" collapsed="false">
      <c r="A33" s="17" t="s">
        <v>126</v>
      </c>
      <c r="B33" s="18" t="n">
        <f aca="false">B17+B18</f>
        <v>809</v>
      </c>
    </row>
    <row r="34" customFormat="false" ht="12.65" hidden="false" customHeight="false" outlineLevel="0" collapsed="false">
      <c r="A34" s="17" t="s">
        <v>127</v>
      </c>
      <c r="B34" s="18" t="n">
        <f aca="false">B19</f>
        <v>11</v>
      </c>
    </row>
    <row r="35" customFormat="false" ht="12.65" hidden="false" customHeight="false" outlineLevel="0" collapsed="false">
      <c r="A35" s="17" t="s">
        <v>120</v>
      </c>
      <c r="B35" s="18" t="n">
        <f aca="false">SUM(B31:B34)</f>
        <v>23307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C7" activeCellId="0" sqref="C7"/>
    </sheetView>
  </sheetViews>
  <sheetFormatPr defaultColWidth="9.1796875" defaultRowHeight="12" zeroHeight="false" outlineLevelRow="0" outlineLevelCol="0"/>
  <cols>
    <col collapsed="false" customWidth="true" hidden="false" outlineLevel="0" max="1" min="1" style="12" width="35.54"/>
    <col collapsed="false" customWidth="false" hidden="false" outlineLevel="0" max="16347" min="2" style="12" width="9.18"/>
    <col collapsed="false" customWidth="false" hidden="false" outlineLevel="0" max="16384" min="16348" style="12" width="9.14"/>
  </cols>
  <sheetData>
    <row r="1" customFormat="false" ht="12.65" hidden="false" customHeight="false" outlineLevel="0" collapsed="false">
      <c r="A1" s="13" t="s">
        <v>134</v>
      </c>
    </row>
    <row r="2" customFormat="false" ht="12.65" hidden="false" customHeight="false" outlineLevel="0" collapsed="false">
      <c r="A2" s="14" t="s">
        <v>105</v>
      </c>
    </row>
    <row r="3" customFormat="false" ht="12.65" hidden="false" customHeight="false" outlineLevel="0" collapsed="false">
      <c r="A3" s="14"/>
    </row>
    <row r="4" customFormat="false" ht="12.65" hidden="false" customHeight="false" outlineLevel="0" collapsed="false">
      <c r="A4" s="14"/>
    </row>
    <row r="5" customFormat="false" ht="12.65" hidden="false" customHeight="false" outlineLevel="0" collapsed="false"/>
    <row r="6" customFormat="false" ht="12.65" hidden="false" customHeight="false" outlineLevel="0" collapsed="false">
      <c r="A6" s="20" t="s">
        <v>106</v>
      </c>
      <c r="B6" s="21" t="n">
        <v>2003</v>
      </c>
    </row>
    <row r="7" customFormat="false" ht="12.65" hidden="false" customHeight="false" outlineLevel="0" collapsed="false">
      <c r="A7" s="23" t="s">
        <v>107</v>
      </c>
      <c r="B7" s="25" t="n">
        <v>49.403489065</v>
      </c>
    </row>
    <row r="8" customFormat="false" ht="12.65" hidden="false" customHeight="false" outlineLevel="0" collapsed="false">
      <c r="A8" s="23" t="s">
        <v>108</v>
      </c>
      <c r="B8" s="25" t="n">
        <v>148.70996824</v>
      </c>
    </row>
    <row r="9" customFormat="false" ht="12.65" hidden="false" customHeight="false" outlineLevel="0" collapsed="false">
      <c r="A9" s="23" t="s">
        <v>109</v>
      </c>
      <c r="B9" s="25" t="n">
        <v>356.05859591</v>
      </c>
    </row>
    <row r="10" customFormat="false" ht="12.65" hidden="false" customHeight="false" outlineLevel="0" collapsed="false">
      <c r="A10" s="23" t="s">
        <v>110</v>
      </c>
      <c r="B10" s="25" t="n">
        <v>250.02631411</v>
      </c>
    </row>
    <row r="11" customFormat="false" ht="12.65" hidden="false" customHeight="false" outlineLevel="0" collapsed="false">
      <c r="A11" s="23" t="s">
        <v>111</v>
      </c>
      <c r="B11" s="25" t="n">
        <v>44.983220024</v>
      </c>
    </row>
    <row r="12" customFormat="false" ht="12.65" hidden="false" customHeight="false" outlineLevel="0" collapsed="false">
      <c r="A12" s="23" t="s">
        <v>112</v>
      </c>
      <c r="B12" s="25" t="n">
        <v>2158.2301213</v>
      </c>
    </row>
    <row r="13" customFormat="false" ht="12.65" hidden="false" customHeight="false" outlineLevel="0" collapsed="false">
      <c r="A13" s="23" t="s">
        <v>113</v>
      </c>
      <c r="B13" s="25" t="n">
        <v>447.22382335</v>
      </c>
    </row>
    <row r="14" customFormat="false" ht="12.65" hidden="false" customHeight="false" outlineLevel="0" collapsed="false">
      <c r="A14" s="23" t="s">
        <v>114</v>
      </c>
      <c r="B14" s="25" t="n">
        <v>2693.6577233</v>
      </c>
    </row>
    <row r="15" customFormat="false" ht="12.65" hidden="false" customHeight="false" outlineLevel="0" collapsed="false">
      <c r="A15" s="23" t="s">
        <v>115</v>
      </c>
      <c r="B15" s="25" t="n">
        <v>962.89740564</v>
      </c>
    </row>
    <row r="16" customFormat="false" ht="12.65" hidden="false" customHeight="false" outlineLevel="0" collapsed="false">
      <c r="A16" s="23" t="s">
        <v>116</v>
      </c>
      <c r="B16" s="25" t="n">
        <v>170.18759294</v>
      </c>
    </row>
    <row r="17" customFormat="false" ht="12.65" hidden="false" customHeight="false" outlineLevel="0" collapsed="false">
      <c r="A17" s="23" t="s">
        <v>117</v>
      </c>
      <c r="B17" s="25" t="n">
        <v>4454.4519348</v>
      </c>
    </row>
    <row r="18" customFormat="false" ht="12.65" hidden="false" customHeight="false" outlineLevel="0" collapsed="false">
      <c r="A18" s="23" t="s">
        <v>118</v>
      </c>
      <c r="B18" s="25" t="n">
        <v>2733.2853884</v>
      </c>
    </row>
    <row r="19" customFormat="false" ht="12.65" hidden="false" customHeight="false" outlineLevel="0" collapsed="false">
      <c r="A19" s="23" t="s">
        <v>119</v>
      </c>
      <c r="B19" s="25" t="n">
        <v>3705.4764842</v>
      </c>
    </row>
    <row r="20" customFormat="false" ht="12.65" hidden="false" customHeight="false" outlineLevel="0" collapsed="false">
      <c r="B20" s="19"/>
    </row>
    <row r="21" customFormat="false" ht="12.65" hidden="false" customHeight="false" outlineLevel="0" collapsed="false">
      <c r="B21" s="19"/>
    </row>
    <row r="22" customFormat="false" ht="12.65" hidden="false" customHeight="false" outlineLevel="0" collapsed="false">
      <c r="B22" s="19"/>
    </row>
    <row r="23" customFormat="false" ht="12.65" hidden="false" customHeight="false" outlineLevel="0" collapsed="false">
      <c r="B23" s="19"/>
    </row>
    <row r="24" customFormat="false" ht="12.65" hidden="false" customHeight="false" outlineLevel="0" collapsed="false">
      <c r="A24" s="23" t="s">
        <v>120</v>
      </c>
      <c r="B24" s="18" t="n">
        <f aca="false">SUM(B7:B19)</f>
        <v>18174.592061279</v>
      </c>
    </row>
    <row r="25" customFormat="false" ht="12.65" hidden="false" customHeight="false" outlineLevel="0" collapsed="false">
      <c r="A25" s="23" t="s">
        <v>121</v>
      </c>
      <c r="B25" s="25" t="n">
        <v>2280.9469157</v>
      </c>
    </row>
    <row r="26" customFormat="false" ht="12.65" hidden="false" customHeight="false" outlineLevel="0" collapsed="false">
      <c r="A26" s="23" t="s">
        <v>122</v>
      </c>
      <c r="B26" s="18" t="n">
        <f aca="false">B24 - B25</f>
        <v>15893.645145579</v>
      </c>
    </row>
    <row r="27" customFormat="false" ht="12.65" hidden="false" customHeight="false" outlineLevel="0" collapsed="false">
      <c r="A27" s="17" t="s">
        <v>123</v>
      </c>
      <c r="B27" s="18" t="n">
        <f aca="false">B19 - B25</f>
        <v>1424.5295685</v>
      </c>
    </row>
    <row r="28" customFormat="false" ht="12.65" hidden="false" customHeight="false" outlineLevel="0" collapsed="false">
      <c r="A28" s="17"/>
      <c r="B28" s="24"/>
    </row>
    <row r="29" customFormat="false" ht="12.65" hidden="false" customHeight="false" outlineLevel="0" collapsed="false">
      <c r="A29" s="17"/>
      <c r="B29" s="24"/>
    </row>
    <row r="30" customFormat="false" ht="12.65" hidden="false" customHeight="false" outlineLevel="0" collapsed="false">
      <c r="A30" s="17" t="s">
        <v>124</v>
      </c>
      <c r="B30" s="18" t="n">
        <f aca="false">SUM(B7:B9)</f>
        <v>554.172053215</v>
      </c>
    </row>
    <row r="31" customFormat="false" ht="12.65" hidden="false" customHeight="false" outlineLevel="0" collapsed="false">
      <c r="A31" s="17" t="s">
        <v>125</v>
      </c>
      <c r="B31" s="18" t="n">
        <f aca="false">SUM(B10:B16)</f>
        <v>6727.206200664</v>
      </c>
    </row>
    <row r="32" customFormat="false" ht="12.65" hidden="false" customHeight="false" outlineLevel="0" collapsed="false">
      <c r="A32" s="17" t="s">
        <v>126</v>
      </c>
      <c r="B32" s="18" t="n">
        <f aca="false">B17+B18</f>
        <v>7187.7373232</v>
      </c>
    </row>
    <row r="33" customFormat="false" ht="12.65" hidden="false" customHeight="false" outlineLevel="0" collapsed="false">
      <c r="A33" s="17" t="s">
        <v>127</v>
      </c>
      <c r="B33" s="18" t="n">
        <f aca="false">B19</f>
        <v>3705.4764842</v>
      </c>
    </row>
    <row r="34" customFormat="false" ht="12.65" hidden="false" customHeight="false" outlineLevel="0" collapsed="false">
      <c r="A34" s="17" t="s">
        <v>120</v>
      </c>
      <c r="B34" s="18" t="n">
        <f aca="false">SUM(B30:B33)</f>
        <v>18174.592061279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C17" activePane="bottomRight" state="frozen"/>
      <selection pane="topLeft" activeCell="A1" activeCellId="0" sqref="A1"/>
      <selection pane="topRight" activeCell="C1" activeCellId="0" sqref="C1"/>
      <selection pane="bottomLeft" activeCell="A17" activeCellId="0" sqref="A17"/>
      <selection pane="bottomRight" activeCell="D17" activeCellId="0" sqref="D17"/>
    </sheetView>
  </sheetViews>
  <sheetFormatPr defaultColWidth="9.1796875" defaultRowHeight="12" zeroHeight="false" outlineLevelRow="0" outlineLevelCol="0"/>
  <cols>
    <col collapsed="false" customWidth="true" hidden="false" outlineLevel="0" max="1" min="1" style="12" width="35.54"/>
    <col collapsed="false" customWidth="false" hidden="false" outlineLevel="0" max="16352" min="2" style="12" width="9.18"/>
    <col collapsed="false" customWidth="false" hidden="false" outlineLevel="0" max="16384" min="16353" style="12" width="9.14"/>
  </cols>
  <sheetData>
    <row r="1" customFormat="false" ht="12.65" hidden="false" customHeight="false" outlineLevel="0" collapsed="false">
      <c r="A1" s="13" t="s">
        <v>135</v>
      </c>
    </row>
    <row r="2" customFormat="false" ht="12.65" hidden="false" customHeight="false" outlineLevel="0" collapsed="false">
      <c r="A2" s="14" t="s">
        <v>105</v>
      </c>
    </row>
    <row r="3" customFormat="false" ht="12.65" hidden="false" customHeight="false" outlineLevel="0" collapsed="false"/>
    <row r="4" customFormat="false" ht="12.65" hidden="false" customHeight="false" outlineLevel="0" collapsed="false"/>
    <row r="5" customFormat="false" ht="12.65" hidden="false" customHeight="false" outlineLevel="0" collapsed="false"/>
    <row r="6" customFormat="false" ht="12.65" hidden="false" customHeight="false" outlineLevel="0" collapsed="false"/>
    <row r="7" customFormat="false" ht="12.65" hidden="false" customHeight="false" outlineLevel="0" collapsed="false">
      <c r="A7" s="20" t="s">
        <v>106</v>
      </c>
      <c r="B7" s="21" t="n">
        <v>2004</v>
      </c>
      <c r="C7" s="21" t="n">
        <v>2017</v>
      </c>
    </row>
    <row r="8" customFormat="false" ht="12.65" hidden="false" customHeight="false" outlineLevel="0" collapsed="false">
      <c r="A8" s="23" t="s">
        <v>107</v>
      </c>
      <c r="B8" s="25" t="n">
        <v>25.466502058</v>
      </c>
      <c r="C8" s="25" t="n">
        <v>19.787041855</v>
      </c>
    </row>
    <row r="9" customFormat="false" ht="12.65" hidden="false" customHeight="false" outlineLevel="0" collapsed="false">
      <c r="A9" s="23" t="s">
        <v>108</v>
      </c>
      <c r="B9" s="25" t="n">
        <v>20.680972619</v>
      </c>
      <c r="C9" s="25" t="n">
        <v>15.598409682</v>
      </c>
    </row>
    <row r="10" customFormat="false" ht="12.65" hidden="false" customHeight="false" outlineLevel="0" collapsed="false">
      <c r="A10" s="23" t="s">
        <v>109</v>
      </c>
      <c r="B10" s="25" t="n">
        <v>26.554799613</v>
      </c>
      <c r="C10" s="25" t="n">
        <v>54.093066267</v>
      </c>
    </row>
    <row r="11" customFormat="false" ht="12.65" hidden="false" customHeight="false" outlineLevel="0" collapsed="false">
      <c r="A11" s="23" t="s">
        <v>110</v>
      </c>
      <c r="B11" s="25" t="n">
        <v>17.76309963</v>
      </c>
      <c r="C11" s="25" t="n">
        <v>23.642746254</v>
      </c>
    </row>
    <row r="12" customFormat="false" ht="12.65" hidden="false" customHeight="false" outlineLevel="0" collapsed="false">
      <c r="A12" s="23" t="s">
        <v>111</v>
      </c>
      <c r="B12" s="25" t="n">
        <v>2.7200339949</v>
      </c>
      <c r="C12" s="25" t="n">
        <v>0.668120087</v>
      </c>
    </row>
    <row r="13" customFormat="false" ht="12.65" hidden="false" customHeight="false" outlineLevel="0" collapsed="false">
      <c r="A13" s="23" t="s">
        <v>112</v>
      </c>
      <c r="B13" s="25" t="n">
        <v>1.4854514619</v>
      </c>
      <c r="C13" s="25" t="n">
        <v>1.5142366863</v>
      </c>
    </row>
    <row r="14" customFormat="false" ht="12.65" hidden="false" customHeight="false" outlineLevel="0" collapsed="false">
      <c r="A14" s="23" t="s">
        <v>113</v>
      </c>
      <c r="B14" s="25" t="n">
        <v>102.14895627</v>
      </c>
      <c r="C14" s="25" t="n">
        <v>27.239941673</v>
      </c>
    </row>
    <row r="15" customFormat="false" ht="12.65" hidden="false" customHeight="false" outlineLevel="0" collapsed="false">
      <c r="A15" s="23" t="s">
        <v>114</v>
      </c>
      <c r="B15" s="25" t="n">
        <v>4.61E-005</v>
      </c>
      <c r="C15" s="25" t="n">
        <v>0.00371</v>
      </c>
    </row>
    <row r="16" customFormat="false" ht="12.65" hidden="false" customHeight="false" outlineLevel="0" collapsed="false">
      <c r="A16" s="23" t="s">
        <v>115</v>
      </c>
      <c r="B16" s="25" t="n">
        <v>0.5715910635</v>
      </c>
      <c r="C16" s="25" t="n">
        <v>3.6579041459</v>
      </c>
    </row>
    <row r="17" customFormat="false" ht="12.65" hidden="false" customHeight="false" outlineLevel="0" collapsed="false">
      <c r="A17" s="23" t="s">
        <v>116</v>
      </c>
      <c r="B17" s="25" t="n">
        <v>19.163357498</v>
      </c>
      <c r="C17" s="25" t="n">
        <v>21.277879756</v>
      </c>
    </row>
    <row r="18" customFormat="false" ht="12.65" hidden="false" customHeight="false" outlineLevel="0" collapsed="false">
      <c r="A18" s="23" t="s">
        <v>117</v>
      </c>
      <c r="B18" s="25" t="n">
        <v>169.67759031</v>
      </c>
      <c r="C18" s="25" t="n">
        <v>107.96714721</v>
      </c>
    </row>
    <row r="19" customFormat="false" ht="12.65" hidden="false" customHeight="false" outlineLevel="0" collapsed="false">
      <c r="A19" s="23" t="s">
        <v>118</v>
      </c>
      <c r="B19" s="25" t="n">
        <v>2.4158257307</v>
      </c>
      <c r="C19" s="25" t="n">
        <v>2.4193336779</v>
      </c>
    </row>
    <row r="20" customFormat="false" ht="12.65" hidden="false" customHeight="false" outlineLevel="0" collapsed="false">
      <c r="A20" s="23" t="s">
        <v>119</v>
      </c>
      <c r="B20" s="25" t="n">
        <v>3951.7139098</v>
      </c>
      <c r="C20" s="25" t="n">
        <v>4461.584108</v>
      </c>
    </row>
    <row r="21" customFormat="false" ht="12.65" hidden="false" customHeight="false" outlineLevel="0" collapsed="false">
      <c r="B21" s="26"/>
      <c r="C21" s="24"/>
    </row>
    <row r="22" customFormat="false" ht="12.65" hidden="false" customHeight="false" outlineLevel="0" collapsed="false">
      <c r="B22" s="26"/>
      <c r="C22" s="24"/>
    </row>
    <row r="23" customFormat="false" ht="12.65" hidden="false" customHeight="false" outlineLevel="0" collapsed="false">
      <c r="B23" s="19"/>
      <c r="C23" s="24"/>
    </row>
    <row r="24" customFormat="false" ht="12.65" hidden="false" customHeight="false" outlineLevel="0" collapsed="false">
      <c r="B24" s="19"/>
      <c r="C24" s="24"/>
    </row>
    <row r="25" customFormat="false" ht="12.65" hidden="false" customHeight="false" outlineLevel="0" collapsed="false">
      <c r="A25" s="23" t="s">
        <v>120</v>
      </c>
      <c r="B25" s="24" t="n">
        <f aca="false">SUM(B8:B20)</f>
        <v>4340.362136149</v>
      </c>
      <c r="C25" s="24" t="n">
        <f aca="false">SUM(C8:C20)</f>
        <v>4739.4536452941</v>
      </c>
    </row>
    <row r="26" customFormat="false" ht="12.65" hidden="false" customHeight="false" outlineLevel="0" collapsed="false">
      <c r="A26" s="23" t="s">
        <v>127</v>
      </c>
      <c r="B26" s="24" t="n">
        <f aca="false">B20</f>
        <v>3951.7139098</v>
      </c>
      <c r="C26" s="24" t="n">
        <f aca="false">C20</f>
        <v>4461.584108</v>
      </c>
    </row>
    <row r="27" customFormat="false" ht="12.65" hidden="false" customHeight="false" outlineLevel="0" collapsed="false">
      <c r="A27" s="23" t="s">
        <v>131</v>
      </c>
      <c r="B27" s="24" t="n">
        <f aca="false">B25 - B26</f>
        <v>388.648226349</v>
      </c>
      <c r="C27" s="24" t="n">
        <f aca="false">C25 - C26</f>
        <v>277.8695372941</v>
      </c>
    </row>
    <row r="28" customFormat="false" ht="12.65" hidden="false" customHeight="false" outlineLevel="0" collapsed="false">
      <c r="A28" s="23" t="s">
        <v>121</v>
      </c>
      <c r="B28" s="25" t="n">
        <v>80.830919308</v>
      </c>
      <c r="C28" s="25" t="n">
        <v>225.73320315</v>
      </c>
    </row>
    <row r="29" customFormat="false" ht="12.65" hidden="false" customHeight="false" outlineLevel="0" collapsed="false">
      <c r="A29" s="23" t="s">
        <v>122</v>
      </c>
      <c r="B29" s="24" t="n">
        <f aca="false">B25 - B28</f>
        <v>4259.531216841</v>
      </c>
      <c r="C29" s="24" t="n">
        <f aca="false">C25 - C28</f>
        <v>4513.7204421441</v>
      </c>
    </row>
    <row r="30" customFormat="false" ht="12.65" hidden="false" customHeight="false" outlineLevel="0" collapsed="false">
      <c r="A30" s="23" t="s">
        <v>123</v>
      </c>
      <c r="B30" s="24" t="n">
        <f aca="false">B26 - B28</f>
        <v>3870.882990492</v>
      </c>
      <c r="C30" s="24" t="n">
        <f aca="false">C26 - C28</f>
        <v>4235.85090485</v>
      </c>
    </row>
    <row r="31" customFormat="false" ht="12.65" hidden="false" customHeight="false" outlineLevel="0" collapsed="false">
      <c r="B31" s="19"/>
      <c r="C31" s="24"/>
    </row>
    <row r="32" customFormat="false" ht="12.65" hidden="false" customHeight="false" outlineLevel="0" collapsed="false">
      <c r="B32" s="19"/>
      <c r="C32" s="24"/>
    </row>
    <row r="33" customFormat="false" ht="12.65" hidden="false" customHeight="false" outlineLevel="0" collapsed="false">
      <c r="A33" s="23" t="s">
        <v>124</v>
      </c>
      <c r="B33" s="24" t="n">
        <f aca="false">SUM(B8:B10)</f>
        <v>72.70227429</v>
      </c>
      <c r="C33" s="24" t="n">
        <f aca="false">SUM(C8:C10)</f>
        <v>89.478517804</v>
      </c>
    </row>
    <row r="34" customFormat="false" ht="12.65" hidden="false" customHeight="false" outlineLevel="0" collapsed="false">
      <c r="A34" s="23" t="s">
        <v>125</v>
      </c>
      <c r="B34" s="24" t="n">
        <f aca="false">SUM(B11:B17)</f>
        <v>143.8525360183</v>
      </c>
      <c r="C34" s="24" t="n">
        <f aca="false">SUM(C11:C17)</f>
        <v>78.0045386022</v>
      </c>
    </row>
    <row r="35" customFormat="false" ht="12.65" hidden="false" customHeight="false" outlineLevel="0" collapsed="false">
      <c r="A35" s="23" t="s">
        <v>126</v>
      </c>
      <c r="B35" s="24" t="n">
        <f aca="false">B18 + B19</f>
        <v>172.0934160407</v>
      </c>
      <c r="C35" s="24" t="n">
        <f aca="false">C18 + C19</f>
        <v>110.3864808879</v>
      </c>
    </row>
    <row r="36" customFormat="false" ht="12.65" hidden="false" customHeight="false" outlineLevel="0" collapsed="false">
      <c r="A36" s="23" t="s">
        <v>127</v>
      </c>
      <c r="B36" s="24" t="n">
        <f aca="false">B20</f>
        <v>3951.7139098</v>
      </c>
      <c r="C36" s="24" t="n">
        <f aca="false">C20</f>
        <v>4461.584108</v>
      </c>
    </row>
    <row r="37" customFormat="false" ht="12.65" hidden="false" customHeight="false" outlineLevel="0" collapsed="false">
      <c r="A37" s="23" t="s">
        <v>120</v>
      </c>
      <c r="B37" s="24" t="n">
        <f aca="false">SUM(B33:B36)</f>
        <v>4340.362136149</v>
      </c>
      <c r="C37" s="24" t="n">
        <f aca="false">SUM(C33:C36)</f>
        <v>4739.4536452941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C7" activeCellId="0" sqref="C7"/>
    </sheetView>
  </sheetViews>
  <sheetFormatPr defaultColWidth="8.5390625" defaultRowHeight="14.25" zeroHeight="false" outlineLevelRow="0" outlineLevelCol="0"/>
  <cols>
    <col collapsed="false" customWidth="true" hidden="false" outlineLevel="0" max="1" min="1" style="1" width="35.54"/>
    <col collapsed="false" customWidth="true" hidden="false" outlineLevel="0" max="16384" min="16364" style="1" width="9.14"/>
  </cols>
  <sheetData>
    <row r="1" customFormat="false" ht="23.85" hidden="false" customHeight="false" outlineLevel="0" collapsed="false">
      <c r="A1" s="14" t="s">
        <v>136</v>
      </c>
      <c r="B1" s="12"/>
    </row>
    <row r="2" customFormat="false" ht="14.25" hidden="false" customHeight="false" outlineLevel="0" collapsed="false">
      <c r="A2" s="14" t="s">
        <v>105</v>
      </c>
      <c r="B2" s="12"/>
    </row>
    <row r="3" customFormat="false" ht="14.25" hidden="false" customHeight="false" outlineLevel="0" collapsed="false">
      <c r="A3" s="14"/>
      <c r="B3" s="12"/>
    </row>
    <row r="4" customFormat="false" ht="14.25" hidden="false" customHeight="false" outlineLevel="0" collapsed="false">
      <c r="A4" s="14"/>
      <c r="B4" s="12"/>
    </row>
    <row r="5" customFormat="false" ht="14.25" hidden="false" customHeight="false" outlineLevel="0" collapsed="false">
      <c r="A5" s="12"/>
      <c r="B5" s="12"/>
    </row>
    <row r="6" customFormat="false" ht="14.25" hidden="false" customHeight="false" outlineLevel="0" collapsed="false">
      <c r="A6" s="20" t="s">
        <v>106</v>
      </c>
      <c r="B6" s="21" t="n">
        <v>2016</v>
      </c>
    </row>
    <row r="7" customFormat="false" ht="14.25" hidden="false" customHeight="false" outlineLevel="0" collapsed="false">
      <c r="A7" s="23" t="s">
        <v>107</v>
      </c>
      <c r="B7" s="25" t="n">
        <v>7.0930859852</v>
      </c>
    </row>
    <row r="8" customFormat="false" ht="14.25" hidden="false" customHeight="false" outlineLevel="0" collapsed="false">
      <c r="A8" s="23" t="s">
        <v>108</v>
      </c>
      <c r="B8" s="25" t="n">
        <v>9.9426730446</v>
      </c>
    </row>
    <row r="9" customFormat="false" ht="14.25" hidden="false" customHeight="false" outlineLevel="0" collapsed="false">
      <c r="A9" s="23" t="s">
        <v>109</v>
      </c>
      <c r="B9" s="25" t="n">
        <v>21.567713222</v>
      </c>
    </row>
    <row r="10" customFormat="false" ht="14.25" hidden="false" customHeight="false" outlineLevel="0" collapsed="false">
      <c r="A10" s="23" t="s">
        <v>110</v>
      </c>
      <c r="B10" s="25" t="n">
        <v>0.2458838755</v>
      </c>
    </row>
    <row r="11" customFormat="false" ht="14.25" hidden="false" customHeight="false" outlineLevel="0" collapsed="false">
      <c r="A11" s="23" t="s">
        <v>111</v>
      </c>
      <c r="B11" s="25" t="n">
        <v>0.582793896</v>
      </c>
    </row>
    <row r="12" customFormat="false" ht="14.25" hidden="false" customHeight="false" outlineLevel="0" collapsed="false">
      <c r="A12" s="23" t="s">
        <v>112</v>
      </c>
      <c r="B12" s="25" t="n">
        <v>0.7375066963</v>
      </c>
    </row>
    <row r="13" customFormat="false" ht="14.25" hidden="false" customHeight="false" outlineLevel="0" collapsed="false">
      <c r="A13" s="23" t="s">
        <v>113</v>
      </c>
      <c r="B13" s="25" t="n">
        <v>6.6276007823</v>
      </c>
    </row>
    <row r="14" customFormat="false" ht="14.25" hidden="false" customHeight="false" outlineLevel="0" collapsed="false">
      <c r="A14" s="23" t="s">
        <v>114</v>
      </c>
      <c r="B14" s="25" t="n">
        <v>0.0491694637</v>
      </c>
    </row>
    <row r="15" customFormat="false" ht="14.25" hidden="false" customHeight="false" outlineLevel="0" collapsed="false">
      <c r="A15" s="23" t="s">
        <v>115</v>
      </c>
      <c r="B15" s="25" t="n">
        <v>0.2516499962</v>
      </c>
    </row>
    <row r="16" customFormat="false" ht="14.25" hidden="false" customHeight="false" outlineLevel="0" collapsed="false">
      <c r="A16" s="23" t="s">
        <v>116</v>
      </c>
      <c r="B16" s="25" t="n">
        <v>21.352472846</v>
      </c>
    </row>
    <row r="17" customFormat="false" ht="14.25" hidden="false" customHeight="false" outlineLevel="0" collapsed="false">
      <c r="A17" s="23" t="s">
        <v>117</v>
      </c>
      <c r="B17" s="25" t="n">
        <v>53.722025718</v>
      </c>
    </row>
    <row r="18" customFormat="false" ht="14.25" hidden="false" customHeight="false" outlineLevel="0" collapsed="false">
      <c r="A18" s="23" t="s">
        <v>118</v>
      </c>
      <c r="B18" s="25" t="n">
        <v>77.211607137</v>
      </c>
    </row>
    <row r="19" customFormat="false" ht="14.25" hidden="false" customHeight="false" outlineLevel="0" collapsed="false">
      <c r="A19" s="23" t="s">
        <v>119</v>
      </c>
      <c r="B19" s="25" t="n">
        <v>119.19023385</v>
      </c>
    </row>
    <row r="20" customFormat="false" ht="14.25" hidden="false" customHeight="false" outlineLevel="0" collapsed="false">
      <c r="A20" s="12"/>
      <c r="B20" s="18"/>
    </row>
    <row r="21" customFormat="false" ht="14.25" hidden="false" customHeight="false" outlineLevel="0" collapsed="false">
      <c r="A21" s="12"/>
      <c r="B21" s="18"/>
    </row>
    <row r="22" customFormat="false" ht="14.25" hidden="false" customHeight="false" outlineLevel="0" collapsed="false">
      <c r="A22" s="12"/>
      <c r="B22" s="18"/>
    </row>
    <row r="23" customFormat="false" ht="14.25" hidden="false" customHeight="false" outlineLevel="0" collapsed="false">
      <c r="A23" s="12"/>
      <c r="B23" s="18"/>
    </row>
    <row r="24" customFormat="false" ht="14.25" hidden="false" customHeight="false" outlineLevel="0" collapsed="false">
      <c r="A24" s="12"/>
      <c r="B24" s="18"/>
    </row>
    <row r="25" customFormat="false" ht="14.25" hidden="false" customHeight="false" outlineLevel="0" collapsed="false">
      <c r="A25" s="12"/>
      <c r="B25" s="18"/>
    </row>
    <row r="26" customFormat="false" ht="14.25" hidden="false" customHeight="false" outlineLevel="0" collapsed="false">
      <c r="A26" s="12" t="s">
        <v>120</v>
      </c>
      <c r="B26" s="18" t="n">
        <f aca="false">SUM(B7:B19)</f>
        <v>318.5744165128</v>
      </c>
    </row>
    <row r="27" customFormat="false" ht="14.25" hidden="false" customHeight="false" outlineLevel="0" collapsed="false">
      <c r="A27" s="12" t="s">
        <v>127</v>
      </c>
      <c r="B27" s="18" t="n">
        <f aca="false">B19</f>
        <v>119.19023385</v>
      </c>
    </row>
    <row r="28" customFormat="false" ht="14.25" hidden="false" customHeight="false" outlineLevel="0" collapsed="false">
      <c r="A28" s="17" t="s">
        <v>131</v>
      </c>
      <c r="B28" s="18" t="n">
        <f aca="false">B26 - B27</f>
        <v>199.3841826628</v>
      </c>
    </row>
    <row r="29" customFormat="false" ht="14.25" hidden="false" customHeight="false" outlineLevel="0" collapsed="false">
      <c r="A29" s="17" t="s">
        <v>121</v>
      </c>
      <c r="B29" s="25" t="n">
        <v>66.639085466</v>
      </c>
    </row>
    <row r="30" customFormat="false" ht="14.25" hidden="false" customHeight="false" outlineLevel="0" collapsed="false">
      <c r="A30" s="17" t="s">
        <v>122</v>
      </c>
      <c r="B30" s="18" t="n">
        <f aca="false">B26 - B29</f>
        <v>251.9353310468</v>
      </c>
    </row>
    <row r="31" customFormat="false" ht="14.25" hidden="false" customHeight="false" outlineLevel="0" collapsed="false">
      <c r="A31" s="17" t="s">
        <v>123</v>
      </c>
      <c r="B31" s="18" t="n">
        <f aca="false">B27 - B29</f>
        <v>52.551148384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C7" activeCellId="0" sqref="C7"/>
    </sheetView>
  </sheetViews>
  <sheetFormatPr defaultColWidth="9.1796875" defaultRowHeight="14.25" zeroHeight="false" outlineLevelRow="0" outlineLevelCol="0"/>
  <cols>
    <col collapsed="false" customWidth="true" hidden="false" outlineLevel="0" max="1" min="1" style="1" width="35.54"/>
  </cols>
  <sheetData>
    <row r="1" customFormat="false" ht="23.85" hidden="false" customHeight="false" outlineLevel="0" collapsed="false">
      <c r="A1" s="14" t="s">
        <v>137</v>
      </c>
      <c r="B1" s="12"/>
    </row>
    <row r="2" customFormat="false" ht="14.25" hidden="false" customHeight="false" outlineLevel="0" collapsed="false">
      <c r="A2" s="14" t="s">
        <v>105</v>
      </c>
      <c r="B2" s="12"/>
    </row>
    <row r="3" customFormat="false" ht="14.25" hidden="false" customHeight="false" outlineLevel="0" collapsed="false">
      <c r="A3" s="14"/>
      <c r="B3" s="12"/>
    </row>
    <row r="4" customFormat="false" ht="14.25" hidden="false" customHeight="false" outlineLevel="0" collapsed="false">
      <c r="A4" s="14"/>
      <c r="B4" s="12"/>
    </row>
    <row r="5" customFormat="false" ht="14.25" hidden="false" customHeight="false" outlineLevel="0" collapsed="false">
      <c r="A5" s="12"/>
      <c r="B5" s="12"/>
    </row>
    <row r="6" customFormat="false" ht="14.25" hidden="false" customHeight="false" outlineLevel="0" collapsed="false">
      <c r="A6" s="20" t="s">
        <v>106</v>
      </c>
      <c r="B6" s="22" t="n">
        <v>2019</v>
      </c>
    </row>
    <row r="7" customFormat="false" ht="14.25" hidden="false" customHeight="false" outlineLevel="0" collapsed="false">
      <c r="A7" s="23" t="s">
        <v>107</v>
      </c>
      <c r="B7" s="25" t="n">
        <v>17.735633146</v>
      </c>
    </row>
    <row r="8" customFormat="false" ht="14.25" hidden="false" customHeight="false" outlineLevel="0" collapsed="false">
      <c r="A8" s="23" t="s">
        <v>108</v>
      </c>
      <c r="B8" s="25" t="n">
        <v>59.472530607</v>
      </c>
    </row>
    <row r="9" customFormat="false" ht="14.25" hidden="false" customHeight="false" outlineLevel="0" collapsed="false">
      <c r="A9" s="23" t="s">
        <v>109</v>
      </c>
      <c r="B9" s="25" t="n">
        <v>236.12045185</v>
      </c>
    </row>
    <row r="10" customFormat="false" ht="14.25" hidden="false" customHeight="false" outlineLevel="0" collapsed="false">
      <c r="A10" s="23" t="s">
        <v>110</v>
      </c>
      <c r="B10" s="25" t="n">
        <v>0.8748079351</v>
      </c>
    </row>
    <row r="11" customFormat="false" ht="14.25" hidden="false" customHeight="false" outlineLevel="0" collapsed="false">
      <c r="A11" s="23" t="s">
        <v>111</v>
      </c>
      <c r="B11" s="25" t="n">
        <v>2.5091745079</v>
      </c>
    </row>
    <row r="12" customFormat="false" ht="14.25" hidden="false" customHeight="false" outlineLevel="0" collapsed="false">
      <c r="A12" s="23" t="s">
        <v>112</v>
      </c>
      <c r="B12" s="25" t="n">
        <v>3.8613559634</v>
      </c>
    </row>
    <row r="13" customFormat="false" ht="14.25" hidden="false" customHeight="false" outlineLevel="0" collapsed="false">
      <c r="A13" s="23" t="s">
        <v>113</v>
      </c>
      <c r="B13" s="25" t="n">
        <v>100.75060352</v>
      </c>
    </row>
    <row r="14" customFormat="false" ht="14.25" hidden="false" customHeight="false" outlineLevel="0" collapsed="false">
      <c r="A14" s="23" t="s">
        <v>114</v>
      </c>
      <c r="B14" s="25" t="n">
        <v>0.0004952538</v>
      </c>
    </row>
    <row r="15" customFormat="false" ht="14.25" hidden="false" customHeight="false" outlineLevel="0" collapsed="false">
      <c r="A15" s="23" t="s">
        <v>115</v>
      </c>
      <c r="B15" s="25" t="n">
        <v>1.0190621278</v>
      </c>
    </row>
    <row r="16" customFormat="false" ht="14.25" hidden="false" customHeight="false" outlineLevel="0" collapsed="false">
      <c r="A16" s="23" t="s">
        <v>116</v>
      </c>
      <c r="B16" s="25" t="n">
        <v>76.487838357</v>
      </c>
    </row>
    <row r="17" customFormat="false" ht="14.25" hidden="false" customHeight="false" outlineLevel="0" collapsed="false">
      <c r="A17" s="23" t="s">
        <v>117</v>
      </c>
      <c r="B17" s="25" t="n">
        <v>26.717602314</v>
      </c>
    </row>
    <row r="18" customFormat="false" ht="14.25" hidden="false" customHeight="false" outlineLevel="0" collapsed="false">
      <c r="A18" s="23" t="s">
        <v>118</v>
      </c>
      <c r="B18" s="25" t="n">
        <v>31.564086523</v>
      </c>
    </row>
    <row r="19" customFormat="false" ht="14.25" hidden="false" customHeight="false" outlineLevel="0" collapsed="false">
      <c r="A19" s="23" t="s">
        <v>119</v>
      </c>
      <c r="B19" s="25" t="n">
        <v>711.70745602</v>
      </c>
    </row>
    <row r="20" customFormat="false" ht="14.25" hidden="false" customHeight="false" outlineLevel="0" collapsed="false">
      <c r="A20" s="12"/>
      <c r="B20" s="19"/>
    </row>
    <row r="21" customFormat="false" ht="14.25" hidden="false" customHeight="false" outlineLevel="0" collapsed="false">
      <c r="A21" s="12"/>
      <c r="B21" s="19"/>
    </row>
    <row r="22" customFormat="false" ht="14.25" hidden="false" customHeight="false" outlineLevel="0" collapsed="false">
      <c r="A22" s="12"/>
      <c r="B22" s="19"/>
    </row>
    <row r="23" customFormat="false" ht="14.25" hidden="false" customHeight="false" outlineLevel="0" collapsed="false">
      <c r="A23" s="12"/>
      <c r="B23" s="19"/>
    </row>
    <row r="24" customFormat="false" ht="14.25" hidden="false" customHeight="false" outlineLevel="0" collapsed="false">
      <c r="A24" s="12"/>
      <c r="B24" s="19"/>
    </row>
    <row r="25" customFormat="false" ht="14.25" hidden="false" customHeight="false" outlineLevel="0" collapsed="false">
      <c r="A25" s="12"/>
      <c r="B25" s="19"/>
    </row>
    <row r="26" customFormat="false" ht="14.25" hidden="false" customHeight="false" outlineLevel="0" collapsed="false">
      <c r="A26" s="12" t="s">
        <v>120</v>
      </c>
      <c r="B26" s="18" t="n">
        <f aca="false">SUM(B7:B19)</f>
        <v>1268.821098125</v>
      </c>
    </row>
    <row r="27" customFormat="false" ht="14.25" hidden="false" customHeight="false" outlineLevel="0" collapsed="false">
      <c r="A27" s="12" t="s">
        <v>127</v>
      </c>
      <c r="B27" s="18" t="n">
        <f aca="false">B19</f>
        <v>711.70745602</v>
      </c>
    </row>
    <row r="28" customFormat="false" ht="14.25" hidden="false" customHeight="false" outlineLevel="0" collapsed="false">
      <c r="A28" s="17" t="s">
        <v>131</v>
      </c>
      <c r="B28" s="18" t="n">
        <f aca="false">B26 - B27</f>
        <v>557.113642105</v>
      </c>
    </row>
    <row r="29" customFormat="false" ht="14.25" hidden="false" customHeight="false" outlineLevel="0" collapsed="false">
      <c r="A29" s="17" t="s">
        <v>121</v>
      </c>
      <c r="B29" s="25" t="n">
        <v>144.79616908</v>
      </c>
    </row>
    <row r="30" customFormat="false" ht="14.25" hidden="false" customHeight="false" outlineLevel="0" collapsed="false">
      <c r="A30" s="17" t="s">
        <v>122</v>
      </c>
      <c r="B30" s="18" t="n">
        <f aca="false">B26 - B29</f>
        <v>1124.024929045</v>
      </c>
    </row>
    <row r="31" customFormat="false" ht="14.25" hidden="false" customHeight="false" outlineLevel="0" collapsed="false">
      <c r="A31" s="17" t="s">
        <v>123</v>
      </c>
      <c r="B31" s="18" t="n">
        <f aca="false">B27 - B29</f>
        <v>566.91128694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8E210C2A32274E8239BAA0B65C2B15" ma:contentTypeVersion="17" ma:contentTypeDescription="Create a new document." ma:contentTypeScope="" ma:versionID="3e7eda8151e1cee00dd57ea799eaf1e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dbe56419-d50b-414a-b2f9-40973e02fd29" xmlns:ns6="ed7dd8e5-4eb3-44b2-95e5-8ff76e681368" targetNamespace="http://schemas.microsoft.com/office/2006/metadata/properties" ma:root="true" ma:fieldsID="cea2ded81c07df0b24dc9cbaea15a1db" ns1:_="" ns2:_="" ns3:_="" ns4:_="" ns5:_="" ns6:_="">
    <xsd:import namespace="http://schemas.microsoft.com/sharepoint/v3"/>
    <xsd:import namespace="4ffa91fb-a0ff-4ac5-b2db-65c790d184a4"/>
    <xsd:import namespace="http://schemas.microsoft.com/sharepoint.v3"/>
    <xsd:import namespace="http://schemas.microsoft.com/sharepoint/v3/fields"/>
    <xsd:import namespace="dbe56419-d50b-414a-b2f9-40973e02fd29"/>
    <xsd:import namespace="ed7dd8e5-4eb3-44b2-95e5-8ff76e681368"/>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6:SharedWithUsers" minOccurs="0"/>
                <xsd:element ref="ns6:SharedWithDetails" minOccurs="0"/>
                <xsd:element ref="ns5:MediaServiceAutoTags" minOccurs="0"/>
                <xsd:element ref="ns5:MediaServiceGenerationTime" minOccurs="0"/>
                <xsd:element ref="ns5:MediaServiceEventHashCode" minOccurs="0"/>
                <xsd:element ref="ns5:MediaServiceDateTaken" minOccurs="0"/>
                <xsd:element ref="ns5:MediaServiceOCR" minOccurs="0"/>
                <xsd:element ref="ns5:MediaLengthInSeconds" minOccurs="0"/>
                <xsd:element ref="ns1:_ip_UnifiedCompliancePolicyProperties" minOccurs="0"/>
                <xsd:element ref="ns1:_ip_UnifiedCompliancePolicyUIAction" minOccurs="0"/>
                <xsd:element ref="ns5:lcf76f155ced4ddcb4097134ff3c332f" minOccurs="0"/>
                <xsd:element ref="ns5:posted" minOccurs="0"/>
                <xsd:element ref="ns5:MediaServiceObjectDetectorVersions"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8" nillable="true" ma:displayName="Unified Compliance Policy Properties" ma:hidden="true" ma:internalName="_ip_UnifiedCompliancePolicyProperties">
      <xsd:simpleType>
        <xsd:restriction base="dms:Note"/>
      </xsd:simpleType>
    </xsd:element>
    <xsd:element name="_ip_UnifiedCompliancePolicyUIAction" ma:index="3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b8fd0c6-6ab3-4f26-8f7c-b9722175e928}" ma:internalName="TaxCatchAllLabel" ma:readOnly="true" ma:showField="CatchAllDataLabel" ma:web="ed7dd8e5-4eb3-44b2-95e5-8ff76e681368">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b8fd0c6-6ab3-4f26-8f7c-b9722175e928}" ma:internalName="TaxCatchAll" ma:showField="CatchAllData" ma:web="ed7dd8e5-4eb3-44b2-95e5-8ff76e68136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e56419-d50b-414a-b2f9-40973e02fd2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2" nillable="true" ma:displayName="Tags" ma:internalName="MediaServiceAutoTags" ma:readOnly="true">
      <xsd:simpleType>
        <xsd:restriction base="dms:Text"/>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DateTaken" ma:index="35" nillable="true" ma:displayName="MediaServiceDateTaken" ma:hidden="true" ma:internalName="MediaServiceDateTaken"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LengthInSeconds" ma:index="37"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posted" ma:index="42" nillable="true" ma:displayName="posted" ma:format="Dropdown" ma:internalName="posted">
      <xsd:simpleType>
        <xsd:restriction base="dms:Choice">
          <xsd:enumeration value="posted"/>
          <xsd:enumeration value="Choice 2"/>
          <xsd:enumeration value="Choice 3"/>
        </xsd:restriction>
      </xsd:simple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7dd8e5-4eb3-44b2-95e5-8ff76e681368"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Document_x0020_Creation_x0020_Date xmlns="4ffa91fb-a0ff-4ac5-b2db-65c790d184a4">2024-02-23T13:12:54+00:00</Document_x0020_Creation_x0020_Date>
    <Language xmlns="http://schemas.microsoft.com/sharepoint/v3">English</Language>
    <_Source xmlns="http://schemas.microsoft.com/sharepoint/v3/fields" xsi:nil="true"/>
    <_ip_UnifiedCompliancePolicyUIAction xmlns="http://schemas.microsoft.com/sharepoint/v3" xsi:nil="true"/>
    <j747ac98061d40f0aa7bd47e1db5675d xmlns="4ffa91fb-a0ff-4ac5-b2db-65c790d184a4">
      <Terms xmlns="http://schemas.microsoft.com/office/infopath/2007/PartnerControls"/>
    </j747ac98061d40f0aa7bd47e1db5675d>
    <lcf76f155ced4ddcb4097134ff3c332f xmlns="dbe56419-d50b-414a-b2f9-40973e02fd29">
      <Terms xmlns="http://schemas.microsoft.com/office/infopath/2007/PartnerControls"/>
    </lcf76f155ced4ddcb4097134ff3c332f>
    <External_x0020_Contributor xmlns="4ffa91fb-a0ff-4ac5-b2db-65c790d184a4" xsi:nil="true"/>
    <TaxKeywordTaxHTField xmlns="4ffa91fb-a0ff-4ac5-b2db-65c790d184a4">
      <Terms xmlns="http://schemas.microsoft.com/office/infopath/2007/PartnerControls"/>
    </TaxKeywordTaxHTField>
    <_ip_UnifiedCompliancePolicyProperties xmlns="http://schemas.microsoft.com/sharepoint/v3" xsi:nil="true"/>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posted xmlns="dbe56419-d50b-414a-b2f9-40973e02fd29"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Props1.xml><?xml version="1.0" encoding="utf-8"?>
<ds:datastoreItem xmlns:ds="http://schemas.openxmlformats.org/officeDocument/2006/customXml" ds:itemID="{F40F6932-B9C2-46DA-B259-2AC26BD2B9B0}"/>
</file>

<file path=customXml/itemProps2.xml><?xml version="1.0" encoding="utf-8"?>
<ds:datastoreItem xmlns:ds="http://schemas.openxmlformats.org/officeDocument/2006/customXml" ds:itemID="{95118ABB-7B84-41C0-BF94-59C62C0A2F17}"/>
</file>

<file path=customXml/itemProps3.xml><?xml version="1.0" encoding="utf-8"?>
<ds:datastoreItem xmlns:ds="http://schemas.openxmlformats.org/officeDocument/2006/customXml" ds:itemID="{01DD21E8-D2B2-486A-995C-77CB43F7C136}"/>
</file>

<file path=customXml/itemProps4.xml><?xml version="1.0" encoding="utf-8"?>
<ds:datastoreItem xmlns:ds="http://schemas.openxmlformats.org/officeDocument/2006/customXml" ds:itemID="{8D4925A6-5562-404B-B0E7-E1156F0EB610}"/>
</file>

<file path=docProps/app.xml><?xml version="1.0" encoding="utf-8"?>
<Properties xmlns="http://schemas.openxmlformats.org/officeDocument/2006/extended-properties" xmlns:vt="http://schemas.openxmlformats.org/officeDocument/2006/docPropsVTypes">
  <Template/>
  <TotalTime>4</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2018-03-20T12:43:27Z</dcterms:created>
  <dc:creator>Drukenbrod, Josh</dc:creator>
  <dc:description/>
  <dc:language>en-US</dc:language>
  <cp:lastModifiedBy/>
  <cp:lastPrinted>2023-03-24T21:08:31Z</cp:lastPrinted>
  <dcterms:modified xsi:type="dcterms:W3CDTF">2025-01-27T07:48:46Z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0x010100598E210C2A32274E8239BAA0B65C2B15</vt:lpwstr>
  </property>
  <property fmtid="{D5CDD505-2E9C-101B-9397-08002B2CF9AE}" pid="3" name="TaxKeyword">
    <vt:lpwstr/>
  </property>
</Properties>
</file>