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nja/git/datacontroller.io/static/files/"/>
    </mc:Choice>
  </mc:AlternateContent>
  <xr:revisionPtr revIDLastSave="0" documentId="13_ncr:1_{3A1F028C-5B15-D243-8E9A-FC48BA241AB2}" xr6:coauthVersionLast="47" xr6:coauthVersionMax="47" xr10:uidLastSave="{00000000-0000-0000-0000-000000000000}"/>
  <bookViews>
    <workbookView xWindow="220" yWindow="500" windowWidth="31180" windowHeight="20620" xr2:uid="{00000000-000D-0000-FFFF-FFFF00000000}"/>
  </bookViews>
  <sheets>
    <sheet name="Calculator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" l="1"/>
  <c r="D62" i="1"/>
  <c r="D44" i="1"/>
  <c r="D39" i="1"/>
  <c r="D30" i="1"/>
  <c r="D23" i="1"/>
  <c r="D18" i="1"/>
  <c r="D13" i="1"/>
  <c r="D8" i="1"/>
  <c r="D58" i="1" l="1"/>
  <c r="D66" i="1" s="1"/>
  <c r="D64" i="1" l="1"/>
  <c r="D65" i="1"/>
</calcChain>
</file>

<file path=xl/sharedStrings.xml><?xml version="1.0" encoding="utf-8"?>
<sst xmlns="http://schemas.openxmlformats.org/spreadsheetml/2006/main" count="91" uniqueCount="48">
  <si>
    <t>1 - Development Time</t>
  </si>
  <si>
    <t>Savings per year</t>
  </si>
  <si>
    <t>2 - Deployment time</t>
  </si>
  <si>
    <t>3 - Batch Incidents</t>
  </si>
  <si>
    <t>4 - Data Quality Issues</t>
  </si>
  <si>
    <t>5 - Compliance Costs</t>
  </si>
  <si>
    <t>Annual savings (ongoing, fixed amount)</t>
  </si>
  <si>
    <t>Number of audits per year</t>
  </si>
  <si>
    <t>Probability of receving a fine</t>
  </si>
  <si>
    <t>Size of fine</t>
  </si>
  <si>
    <t>6 - Data Lineage</t>
  </si>
  <si>
    <t>7 - Dataset locks</t>
  </si>
  <si>
    <t>Data Catalog</t>
  </si>
  <si>
    <t>Data Dictionary</t>
  </si>
  <si>
    <t>Data Alerts</t>
  </si>
  <si>
    <t>Data Quality routines</t>
  </si>
  <si>
    <t>Data Loading routines</t>
  </si>
  <si>
    <t>DDL Exports</t>
  </si>
  <si>
    <t>User Navigator</t>
  </si>
  <si>
    <t>Metadata Navigator</t>
  </si>
  <si>
    <t>Data Model Change Tracking</t>
  </si>
  <si>
    <t>Total Annual Savings</t>
  </si>
  <si>
    <t>Number of Data Controller users</t>
  </si>
  <si>
    <t>Total Annual Cost</t>
  </si>
  <si>
    <t>Return On Investment</t>
  </si>
  <si>
    <t>Payback Period</t>
  </si>
  <si>
    <t>Fine reduction due to better control evidence</t>
  </si>
  <si>
    <t>Risk Adjusted Fine Savings:</t>
  </si>
  <si>
    <t>8 - Other Savings (annual, fixed)</t>
  </si>
  <si>
    <t>Average days per month resolving dataset locks</t>
  </si>
  <si>
    <t>Data Controller ROI and Payback Calculator</t>
  </si>
  <si>
    <t>For more information, see: https://datacontroller.io/roi-payback/</t>
  </si>
  <si>
    <t>Euro</t>
  </si>
  <si>
    <t>Days</t>
  </si>
  <si>
    <t>Audits</t>
  </si>
  <si>
    <t>Licences</t>
  </si>
  <si>
    <t>Months</t>
  </si>
  <si>
    <t>Net Annual Savings</t>
  </si>
  <si>
    <t>Day Rate for Developer (Gross - Cost to Business)</t>
  </si>
  <si>
    <t>Day Rate for IT Admin (Gross - Cost to Business)</t>
  </si>
  <si>
    <t>Day Rate (Gross - Cost to Business)</t>
  </si>
  <si>
    <t>Day Rate for DQ Analyst (Gross - Cost to Business)</t>
  </si>
  <si>
    <t>Day Rate for Auditor (Gross - Cost to Business)</t>
  </si>
  <si>
    <t>Time saved in each audit</t>
  </si>
  <si>
    <t>Day Rate for ETL Developer (Gross - Cost to Business)</t>
  </si>
  <si>
    <t xml:space="preserve">Average time per month spent producing lineage </t>
  </si>
  <si>
    <t>Day Rate  (Gross - Cost to Business)</t>
  </si>
  <si>
    <t>Aggregate average time saved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</si>
</sst>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6796E6"/>
      <name val="Menlo"/>
      <charset val="1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0" applyFont="1"/>
    <xf numFmtId="0" fontId="0" fillId="2" borderId="0" xfId="0" applyFill="1"/>
    <xf numFmtId="9" fontId="0" fillId="2" borderId="0" xfId="0" applyNumberFormat="1" applyFill="1"/>
    <xf numFmtId="165" fontId="0" fillId="2" borderId="0" xfId="1" applyNumberFormat="1" applyFont="1" applyFill="1"/>
    <xf numFmtId="10" fontId="0" fillId="2" borderId="0" xfId="0" applyNumberFormat="1" applyFill="1"/>
    <xf numFmtId="0" fontId="4" fillId="0" borderId="0" xfId="0" applyFont="1"/>
    <xf numFmtId="0" fontId="5" fillId="0" borderId="0" xfId="2"/>
    <xf numFmtId="0" fontId="6" fillId="0" borderId="0" xfId="0" applyFont="1"/>
    <xf numFmtId="165" fontId="1" fillId="0" borderId="0" xfId="1" applyNumberFormat="1" applyFont="1"/>
    <xf numFmtId="0" fontId="4" fillId="0" borderId="1" xfId="0" applyFont="1" applyBorder="1"/>
    <xf numFmtId="0" fontId="4" fillId="0" borderId="2" xfId="0" applyFont="1" applyBorder="1"/>
    <xf numFmtId="0" fontId="4" fillId="0" borderId="4" xfId="0" applyFont="1" applyBorder="1"/>
    <xf numFmtId="0" fontId="4" fillId="0" borderId="0" xfId="0" applyFont="1" applyBorder="1"/>
    <xf numFmtId="0" fontId="4" fillId="0" borderId="6" xfId="0" applyFont="1" applyBorder="1"/>
    <xf numFmtId="0" fontId="4" fillId="0" borderId="7" xfId="0" applyFont="1" applyBorder="1"/>
    <xf numFmtId="0" fontId="7" fillId="0" borderId="3" xfId="0" applyFont="1" applyBorder="1"/>
    <xf numFmtId="0" fontId="7" fillId="0" borderId="5" xfId="0" applyFont="1" applyBorder="1"/>
    <xf numFmtId="0" fontId="7" fillId="0" borderId="8" xfId="0" applyFont="1" applyBorder="1"/>
    <xf numFmtId="165" fontId="4" fillId="3" borderId="2" xfId="1" applyNumberFormat="1" applyFont="1" applyFill="1" applyBorder="1"/>
    <xf numFmtId="9" fontId="4" fillId="3" borderId="0" xfId="0" applyNumberFormat="1" applyFont="1" applyFill="1" applyBorder="1"/>
    <xf numFmtId="164" fontId="4" fillId="3" borderId="7" xfId="0" applyNumberFormat="1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controller.io/roi-paybac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66"/>
  <sheetViews>
    <sheetView showGridLines="0" tabSelected="1" topLeftCell="A16" workbookViewId="0">
      <selection activeCell="C22" sqref="C22"/>
    </sheetView>
  </sheetViews>
  <sheetFormatPr baseColWidth="10" defaultColWidth="8.83203125" defaultRowHeight="15" x14ac:dyDescent="0.2"/>
  <cols>
    <col min="1" max="1" width="5.83203125" customWidth="1"/>
    <col min="3" max="3" width="40.83203125" customWidth="1"/>
    <col min="4" max="4" width="12.1640625" bestFit="1" customWidth="1"/>
    <col min="5" max="5" width="10.83203125" customWidth="1"/>
  </cols>
  <sheetData>
    <row r="2" spans="2:5" ht="21" x14ac:dyDescent="0.25">
      <c r="B2" s="8" t="s">
        <v>30</v>
      </c>
    </row>
    <row r="3" spans="2:5" x14ac:dyDescent="0.2">
      <c r="B3" s="9" t="s">
        <v>31</v>
      </c>
    </row>
    <row r="5" spans="2:5" x14ac:dyDescent="0.2">
      <c r="B5" s="1" t="s">
        <v>0</v>
      </c>
    </row>
    <row r="6" spans="2:5" x14ac:dyDescent="0.2">
      <c r="C6" t="s">
        <v>38</v>
      </c>
      <c r="D6" s="4">
        <v>550</v>
      </c>
      <c r="E6" t="s">
        <v>32</v>
      </c>
    </row>
    <row r="7" spans="2:5" x14ac:dyDescent="0.2">
      <c r="C7" t="s">
        <v>47</v>
      </c>
      <c r="D7" s="4">
        <v>5</v>
      </c>
      <c r="E7" t="s">
        <v>33</v>
      </c>
    </row>
    <row r="8" spans="2:5" x14ac:dyDescent="0.2">
      <c r="C8" s="1" t="s">
        <v>1</v>
      </c>
      <c r="D8" s="1">
        <f>D7*D6*12</f>
        <v>33000</v>
      </c>
      <c r="E8" t="s">
        <v>32</v>
      </c>
    </row>
    <row r="10" spans="2:5" x14ac:dyDescent="0.2">
      <c r="B10" s="1" t="s">
        <v>2</v>
      </c>
    </row>
    <row r="11" spans="2:5" x14ac:dyDescent="0.2">
      <c r="C11" t="s">
        <v>39</v>
      </c>
      <c r="D11" s="4">
        <v>500</v>
      </c>
      <c r="E11" t="s">
        <v>32</v>
      </c>
    </row>
    <row r="12" spans="2:5" x14ac:dyDescent="0.2">
      <c r="C12" t="s">
        <v>47</v>
      </c>
      <c r="D12" s="4">
        <v>1.5</v>
      </c>
      <c r="E12" t="s">
        <v>33</v>
      </c>
    </row>
    <row r="13" spans="2:5" x14ac:dyDescent="0.2">
      <c r="C13" s="1" t="s">
        <v>1</v>
      </c>
      <c r="D13" s="1">
        <f>D12*D11*12</f>
        <v>9000</v>
      </c>
      <c r="E13" t="s">
        <v>32</v>
      </c>
    </row>
    <row r="15" spans="2:5" x14ac:dyDescent="0.2">
      <c r="B15" s="1" t="s">
        <v>3</v>
      </c>
    </row>
    <row r="16" spans="2:5" x14ac:dyDescent="0.2">
      <c r="C16" t="s">
        <v>40</v>
      </c>
      <c r="D16" s="4">
        <v>500</v>
      </c>
      <c r="E16" t="s">
        <v>32</v>
      </c>
    </row>
    <row r="17" spans="2:5" x14ac:dyDescent="0.2">
      <c r="C17" t="s">
        <v>47</v>
      </c>
      <c r="D17" s="4">
        <v>1.5</v>
      </c>
      <c r="E17" t="s">
        <v>33</v>
      </c>
    </row>
    <row r="18" spans="2:5" x14ac:dyDescent="0.2">
      <c r="C18" s="1" t="s">
        <v>1</v>
      </c>
      <c r="D18" s="1">
        <f>D17*D16*12</f>
        <v>9000</v>
      </c>
      <c r="E18" t="s">
        <v>32</v>
      </c>
    </row>
    <row r="20" spans="2:5" x14ac:dyDescent="0.2">
      <c r="B20" s="1" t="s">
        <v>4</v>
      </c>
    </row>
    <row r="21" spans="2:5" x14ac:dyDescent="0.2">
      <c r="C21" t="s">
        <v>41</v>
      </c>
      <c r="D21" s="4">
        <v>500</v>
      </c>
      <c r="E21" t="s">
        <v>32</v>
      </c>
    </row>
    <row r="22" spans="2:5" x14ac:dyDescent="0.2">
      <c r="C22" t="s">
        <v>47</v>
      </c>
      <c r="D22" s="4">
        <v>4</v>
      </c>
      <c r="E22" t="s">
        <v>33</v>
      </c>
    </row>
    <row r="23" spans="2:5" x14ac:dyDescent="0.2">
      <c r="C23" s="1" t="s">
        <v>1</v>
      </c>
      <c r="D23" s="1">
        <f>D22*D21*12</f>
        <v>24000</v>
      </c>
      <c r="E23" t="s">
        <v>32</v>
      </c>
    </row>
    <row r="25" spans="2:5" x14ac:dyDescent="0.2">
      <c r="B25" s="1" t="s">
        <v>5</v>
      </c>
    </row>
    <row r="26" spans="2:5" x14ac:dyDescent="0.2">
      <c r="C26" s="1" t="s">
        <v>6</v>
      </c>
      <c r="D26" s="1">
        <v>1000</v>
      </c>
      <c r="E26" t="s">
        <v>32</v>
      </c>
    </row>
    <row r="27" spans="2:5" x14ac:dyDescent="0.2">
      <c r="C27" t="s">
        <v>42</v>
      </c>
      <c r="D27" s="4">
        <v>2000</v>
      </c>
      <c r="E27" t="s">
        <v>32</v>
      </c>
    </row>
    <row r="28" spans="2:5" x14ac:dyDescent="0.2">
      <c r="C28" t="s">
        <v>43</v>
      </c>
      <c r="D28" s="4">
        <v>5</v>
      </c>
      <c r="E28" t="s">
        <v>33</v>
      </c>
    </row>
    <row r="29" spans="2:5" x14ac:dyDescent="0.2">
      <c r="C29" t="s">
        <v>7</v>
      </c>
      <c r="D29" s="4">
        <v>1</v>
      </c>
      <c r="E29" t="s">
        <v>34</v>
      </c>
    </row>
    <row r="30" spans="2:5" x14ac:dyDescent="0.2">
      <c r="C30" s="1" t="s">
        <v>1</v>
      </c>
      <c r="D30" s="1">
        <f>D29*D28*D27</f>
        <v>10000</v>
      </c>
      <c r="E30" t="s">
        <v>32</v>
      </c>
    </row>
    <row r="31" spans="2:5" x14ac:dyDescent="0.2">
      <c r="C31" t="s">
        <v>8</v>
      </c>
      <c r="D31" s="7">
        <v>7.4999999999999997E-3</v>
      </c>
    </row>
    <row r="32" spans="2:5" x14ac:dyDescent="0.2">
      <c r="C32" t="s">
        <v>9</v>
      </c>
      <c r="D32" s="6">
        <v>10000000</v>
      </c>
      <c r="E32" t="s">
        <v>32</v>
      </c>
    </row>
    <row r="33" spans="2:5" x14ac:dyDescent="0.2">
      <c r="C33" t="s">
        <v>26</v>
      </c>
      <c r="D33" s="5">
        <v>0.25</v>
      </c>
    </row>
    <row r="34" spans="2:5" x14ac:dyDescent="0.2">
      <c r="C34" s="1" t="s">
        <v>27</v>
      </c>
      <c r="D34" s="1">
        <f>(D32*D31)*D33</f>
        <v>18750</v>
      </c>
      <c r="E34" t="s">
        <v>32</v>
      </c>
    </row>
    <row r="36" spans="2:5" x14ac:dyDescent="0.2">
      <c r="B36" s="1" t="s">
        <v>10</v>
      </c>
    </row>
    <row r="37" spans="2:5" x14ac:dyDescent="0.2">
      <c r="C37" t="s">
        <v>44</v>
      </c>
      <c r="D37" s="4">
        <v>500</v>
      </c>
      <c r="E37" s="10" t="s">
        <v>32</v>
      </c>
    </row>
    <row r="38" spans="2:5" x14ac:dyDescent="0.2">
      <c r="C38" t="s">
        <v>45</v>
      </c>
      <c r="D38" s="4">
        <v>2</v>
      </c>
      <c r="E38" s="10" t="s">
        <v>33</v>
      </c>
    </row>
    <row r="39" spans="2:5" x14ac:dyDescent="0.2">
      <c r="C39" s="1" t="s">
        <v>1</v>
      </c>
      <c r="D39" s="1">
        <f>D38*D37*12</f>
        <v>12000</v>
      </c>
      <c r="E39" s="10" t="s">
        <v>32</v>
      </c>
    </row>
    <row r="41" spans="2:5" x14ac:dyDescent="0.2">
      <c r="B41" s="1" t="s">
        <v>11</v>
      </c>
    </row>
    <row r="42" spans="2:5" x14ac:dyDescent="0.2">
      <c r="C42" t="s">
        <v>46</v>
      </c>
      <c r="D42" s="4">
        <v>500</v>
      </c>
      <c r="E42" s="10" t="s">
        <v>32</v>
      </c>
    </row>
    <row r="43" spans="2:5" x14ac:dyDescent="0.2">
      <c r="C43" s="2" t="s">
        <v>29</v>
      </c>
      <c r="D43" s="4">
        <v>1</v>
      </c>
      <c r="E43" s="10" t="s">
        <v>33</v>
      </c>
    </row>
    <row r="44" spans="2:5" x14ac:dyDescent="0.2">
      <c r="C44" s="1" t="s">
        <v>1</v>
      </c>
      <c r="D44" s="1">
        <f>D43*D42*12</f>
        <v>6000</v>
      </c>
      <c r="E44" s="10" t="s">
        <v>32</v>
      </c>
    </row>
    <row r="46" spans="2:5" x14ac:dyDescent="0.2">
      <c r="B46" s="1" t="s">
        <v>28</v>
      </c>
    </row>
    <row r="47" spans="2:5" x14ac:dyDescent="0.2">
      <c r="B47" s="3"/>
      <c r="C47" t="s">
        <v>12</v>
      </c>
      <c r="D47" s="4">
        <v>1000</v>
      </c>
      <c r="E47" s="10" t="s">
        <v>32</v>
      </c>
    </row>
    <row r="48" spans="2:5" x14ac:dyDescent="0.2">
      <c r="B48" s="3"/>
      <c r="C48" t="s">
        <v>13</v>
      </c>
      <c r="D48" s="4">
        <v>2000</v>
      </c>
      <c r="E48" s="10" t="s">
        <v>32</v>
      </c>
    </row>
    <row r="49" spans="2:5" x14ac:dyDescent="0.2">
      <c r="B49" s="3"/>
      <c r="C49" t="s">
        <v>14</v>
      </c>
      <c r="D49" s="4">
        <v>1000</v>
      </c>
      <c r="E49" s="10" t="s">
        <v>32</v>
      </c>
    </row>
    <row r="50" spans="2:5" x14ac:dyDescent="0.2">
      <c r="B50" s="3"/>
      <c r="C50" t="s">
        <v>15</v>
      </c>
      <c r="D50" s="4">
        <v>4000</v>
      </c>
      <c r="E50" s="10" t="s">
        <v>32</v>
      </c>
    </row>
    <row r="51" spans="2:5" x14ac:dyDescent="0.2">
      <c r="B51" s="3"/>
      <c r="C51" t="s">
        <v>16</v>
      </c>
      <c r="D51" s="4">
        <v>2000</v>
      </c>
      <c r="E51" s="10" t="s">
        <v>32</v>
      </c>
    </row>
    <row r="52" spans="2:5" x14ac:dyDescent="0.2">
      <c r="B52" s="3"/>
      <c r="C52" t="s">
        <v>17</v>
      </c>
      <c r="D52" s="4">
        <v>1000</v>
      </c>
      <c r="E52" s="10" t="s">
        <v>32</v>
      </c>
    </row>
    <row r="53" spans="2:5" x14ac:dyDescent="0.2">
      <c r="B53" s="3"/>
      <c r="C53" t="s">
        <v>18</v>
      </c>
      <c r="D53" s="4">
        <v>1000</v>
      </c>
      <c r="E53" s="10" t="s">
        <v>32</v>
      </c>
    </row>
    <row r="54" spans="2:5" x14ac:dyDescent="0.2">
      <c r="B54" s="3"/>
      <c r="C54" t="s">
        <v>19</v>
      </c>
      <c r="D54" s="4">
        <v>1000</v>
      </c>
      <c r="E54" s="10" t="s">
        <v>32</v>
      </c>
    </row>
    <row r="55" spans="2:5" x14ac:dyDescent="0.2">
      <c r="B55" s="3"/>
      <c r="C55" t="s">
        <v>20</v>
      </c>
      <c r="D55" s="4">
        <v>1000</v>
      </c>
      <c r="E55" s="10" t="s">
        <v>32</v>
      </c>
    </row>
    <row r="58" spans="2:5" x14ac:dyDescent="0.2">
      <c r="B58" s="1" t="s">
        <v>21</v>
      </c>
      <c r="D58" s="11">
        <f>D44+D39+D34+D30+D26+D23+D18+D13+D8+SUM(D47:D55)</f>
        <v>136750</v>
      </c>
      <c r="E58" s="10" t="s">
        <v>32</v>
      </c>
    </row>
    <row r="60" spans="2:5" x14ac:dyDescent="0.2">
      <c r="C60" t="s">
        <v>22</v>
      </c>
      <c r="D60">
        <v>20</v>
      </c>
      <c r="E60" t="s">
        <v>35</v>
      </c>
    </row>
    <row r="62" spans="2:5" x14ac:dyDescent="0.2">
      <c r="B62" s="1" t="s">
        <v>23</v>
      </c>
      <c r="C62" s="1"/>
      <c r="D62" s="11">
        <f>MIN(D60*500,100000)</f>
        <v>10000</v>
      </c>
      <c r="E62" t="s">
        <v>32</v>
      </c>
    </row>
    <row r="64" spans="2:5" ht="21" x14ac:dyDescent="0.25">
      <c r="B64" s="12" t="s">
        <v>37</v>
      </c>
      <c r="C64" s="13"/>
      <c r="D64" s="21">
        <f>D58-D62</f>
        <v>126750</v>
      </c>
      <c r="E64" s="18" t="s">
        <v>32</v>
      </c>
    </row>
    <row r="65" spans="2:5" ht="21" x14ac:dyDescent="0.25">
      <c r="B65" s="14" t="s">
        <v>24</v>
      </c>
      <c r="C65" s="15"/>
      <c r="D65" s="22">
        <f>(D58-D62)/D62</f>
        <v>12.675000000000001</v>
      </c>
      <c r="E65" s="19"/>
    </row>
    <row r="66" spans="2:5" ht="21" x14ac:dyDescent="0.25">
      <c r="B66" s="16" t="s">
        <v>25</v>
      </c>
      <c r="C66" s="17"/>
      <c r="D66" s="23">
        <f>D62/D58*12</f>
        <v>0.87751371115173682</v>
      </c>
      <c r="E66" s="20" t="s">
        <v>36</v>
      </c>
    </row>
  </sheetData>
  <hyperlinks>
    <hyperlink ref="B3" r:id="rId1" xr:uid="{03A938A5-170E-364C-99ED-FBEFF088B21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Allan Bowe</cp:lastModifiedBy>
  <cp:revision/>
  <dcterms:created xsi:type="dcterms:W3CDTF">2021-07-14T13:36:14Z</dcterms:created>
  <dcterms:modified xsi:type="dcterms:W3CDTF">2021-07-15T20:06:39Z</dcterms:modified>
  <cp:category/>
  <cp:contentStatus/>
</cp:coreProperties>
</file>