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usa yahaya\Downloads\Data Deck Vera\Excel Work\Dashboard Update\"/>
    </mc:Choice>
  </mc:AlternateContent>
  <bookViews>
    <workbookView xWindow="0" yWindow="0" windowWidth="28800" windowHeight="12330" activeTab="3"/>
  </bookViews>
  <sheets>
    <sheet name="sales_data_cleaned" sheetId="2" r:id="rId1"/>
    <sheet name="pivot" sheetId="3" r:id="rId2"/>
    <sheet name="salesKPI" sheetId="4" r:id="rId3"/>
    <sheet name="Sales Dashboard" sheetId="6" r:id="rId4"/>
  </sheets>
  <externalReferences>
    <externalReference r:id="rId5"/>
    <externalReference r:id="rId6"/>
    <externalReference r:id="rId7"/>
  </externalReferences>
  <definedNames>
    <definedName name="_xlcn.LinkedTable_Table11" hidden="1">Table1[]</definedName>
    <definedName name="Basket">salesKPI!$E$33</definedName>
    <definedName name="Discount">salesKPI!$E$27</definedName>
    <definedName name="DiscountPercent">salesKPI!$E$28</definedName>
    <definedName name="Highest">[1]salesKPI!$D$26</definedName>
    <definedName name="Items">salesKPI!$E$34</definedName>
    <definedName name="Max">salesKPI!$E$23</definedName>
    <definedName name="Min">salesKPI!$E$22</definedName>
    <definedName name="Minn">[2]salesKPI!$D$25</definedName>
    <definedName name="PercentCustom">[3]KPI!$F$34</definedName>
    <definedName name="RegCustomers">salesKPI!$E$39</definedName>
    <definedName name="Revenue">salesKPI!$E$21</definedName>
    <definedName name="Slicer_outlet">#N/A</definedName>
    <definedName name="Slicer_outlet1">CUBESET("ThisWorkbookDataModel","{"&amp;"[Working Sheet].[outlet].[All]"&amp;"}")</definedName>
    <definedName name="Slicer_outlet2">CUBESET("ThisWorkbookDataModel","{"&amp;"[data_cleaned].[outlet].[All]"&amp;"}")</definedName>
    <definedName name="Slicer_outlet3">CUBESET("ThisWorkbookDataModel","{"&amp;"[Working Sheet].[outlet].[All]"&amp;"}")</definedName>
    <definedName name="Slicer_year">#N/A</definedName>
    <definedName name="Slicer_year1">CUBESET("ThisWorkbookDataModel","{"&amp;"[data_cleaned].[year].[All]"&amp;"}")</definedName>
    <definedName name="Slicer_year2">CUBESET("ThisWorkbookDataModel","{"&amp;"[Working Sheet].[year].[All]"&amp;"}")</definedName>
    <definedName name="Slicer_year3">CUBESET("ThisWorkbookDataModel","{"&amp;"[Working Sheet].[year].[All]"&amp;"}")</definedName>
    <definedName name="TotalRevenue">[1]salesKPI!$D$24</definedName>
    <definedName name="TotCustomers">[3]KPI!$F$32</definedName>
    <definedName name="TotItems">[3]KPI!$F$28</definedName>
    <definedName name="TotItemSing">[3]KPI!$F$30</definedName>
    <definedName name="TotRev">[3]KPI!$F$16</definedName>
    <definedName name="TotRevReg">[3]KPI!$F$18</definedName>
    <definedName name="TotRevWalk">[3]KPI!$F$20</definedName>
    <definedName name="TotTrans">[3]KPI!$F$22</definedName>
    <definedName name="TotTransReg">[3]KPI!$F$24</definedName>
    <definedName name="TotTransWalk">[3]KPI!$F$26</definedName>
    <definedName name="Transactions">salesKPI!$E$32</definedName>
    <definedName name="Visits">salesKPI!$E$38</definedName>
  </definedNames>
  <calcPr calcId="162913"/>
  <pivotCaches>
    <pivotCache cacheId="0" r:id="rId8"/>
    <pivotCache cacheId="1" r:id="rId9"/>
    <pivotCache cacheId="4" r:id="rId10"/>
    <pivotCache cacheId="6" r:id="rId11"/>
    <pivotCache cacheId="13" r:id="rId12"/>
    <pivotCache cacheId="16" r:id="rId13"/>
    <pivotCache cacheId="19"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LinkedTable_Table1"/>
        </x15:modelTables>
      </x15:dataModel>
    </ext>
  </extLst>
</workbook>
</file>

<file path=xl/calcChain.xml><?xml version="1.0" encoding="utf-8"?>
<calcChain xmlns="http://schemas.openxmlformats.org/spreadsheetml/2006/main">
  <c r="E21" i="4" l="1"/>
  <c r="E22" i="4"/>
  <c r="E34" i="4"/>
  <c r="E28" i="4"/>
  <c r="E27" i="4"/>
  <c r="E33" i="4"/>
  <c r="E38" i="4"/>
  <c r="E39" i="4"/>
  <c r="E23" i="4"/>
  <c r="E32" i="4"/>
</calcChain>
</file>

<file path=xl/connections.xml><?xml version="1.0" encoding="utf-8"?>
<connections xmlns="http://schemas.openxmlformats.org/spreadsheetml/2006/main">
  <connection id="1"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3">
    <s v="ThisWorkbookDataModel"/>
    <s v="{[Table1].[year].[All]}"/>
    <s v="{[Table1].[outlet].[All]}"/>
    <s v="[Measures].[Total Revenue]"/>
    <s v="[Measures].[Min]"/>
    <s v="[Measures].[Max]"/>
    <s v="[Measures].[TotalDiscounts]"/>
    <s v="[Measures].[DiscountPercent]"/>
    <s v="[Measures].[Total Transactions]"/>
    <s v="[Measures].[BasketSize]"/>
    <s v="[Measures].[ItemsSold]"/>
    <s v="[Measures].[CustomerVisits]"/>
    <s v="[Measures].[Average of sales_customer_known_percent]"/>
  </metadataStrings>
  <mdxMetadata count="11">
    <mdx n="0" f="s">
      <ms ns="1" c="0"/>
    </mdx>
    <mdx n="0" f="v">
      <t c="3" fi="0">
        <n x="3"/>
        <n x="2" s="1"/>
        <n x="1" s="1"/>
      </t>
    </mdx>
    <mdx n="0" f="v">
      <t c="3" fi="0">
        <n x="4"/>
        <n x="2" s="1"/>
        <n x="1" s="1"/>
      </t>
    </mdx>
    <mdx n="0" f="v">
      <t c="3" fi="0">
        <n x="5"/>
        <n x="2" s="1"/>
        <n x="1" s="1"/>
      </t>
    </mdx>
    <mdx n="0" f="v">
      <t c="3" fi="0">
        <n x="6"/>
        <n x="2" s="1"/>
        <n x="1" s="1"/>
      </t>
    </mdx>
    <mdx n="0" f="v">
      <t c="3" fi="0">
        <n x="7"/>
        <n x="2" s="1"/>
        <n x="1" s="1"/>
      </t>
    </mdx>
    <mdx n="0" f="v">
      <t c="3" fi="0">
        <n x="8"/>
        <n x="2" s="1"/>
        <n x="1" s="1"/>
      </t>
    </mdx>
    <mdx n="0" f="v">
      <t c="3" fi="0">
        <n x="9"/>
        <n x="2" s="1"/>
        <n x="1" s="1"/>
      </t>
    </mdx>
    <mdx n="0" f="v">
      <t c="3" fi="0">
        <n x="10"/>
        <n x="2" s="1"/>
        <n x="1" s="1"/>
      </t>
    </mdx>
    <mdx n="0" f="v">
      <t c="3" fi="0">
        <n x="11"/>
        <n x="2" s="1"/>
        <n x="1" s="1"/>
      </t>
    </mdx>
    <mdx n="0" f="v">
      <t c="3" fi="0">
        <n x="12"/>
        <n x="2" s="1"/>
        <n x="1" s="1"/>
      </t>
    </mdx>
  </mdxMetadata>
  <valueMetadata count="11">
    <bk>
      <rc t="1" v="0"/>
    </bk>
    <bk>
      <rc t="1" v="1"/>
    </bk>
    <bk>
      <rc t="1" v="2"/>
    </bk>
    <bk>
      <rc t="1" v="3"/>
    </bk>
    <bk>
      <rc t="1" v="4"/>
    </bk>
    <bk>
      <rc t="1" v="5"/>
    </bk>
    <bk>
      <rc t="1" v="6"/>
    </bk>
    <bk>
      <rc t="1" v="7"/>
    </bk>
    <bk>
      <rc t="1" v="8"/>
    </bk>
    <bk>
      <rc t="1" v="9"/>
    </bk>
    <bk>
      <rc t="1" v="10"/>
    </bk>
  </valueMetadata>
</metadata>
</file>

<file path=xl/sharedStrings.xml><?xml version="1.0" encoding="utf-8"?>
<sst xmlns="http://schemas.openxmlformats.org/spreadsheetml/2006/main" count="542" uniqueCount="55">
  <si>
    <t>outlet</t>
  </si>
  <si>
    <t>year</t>
  </si>
  <si>
    <t>discount_value</t>
  </si>
  <si>
    <t>discount_percent</t>
  </si>
  <si>
    <t>transaction_count</t>
  </si>
  <si>
    <t>items_sold</t>
  </si>
  <si>
    <t>customer_count</t>
  </si>
  <si>
    <t>sales_customer_known_percent</t>
  </si>
  <si>
    <t>basket_size</t>
  </si>
  <si>
    <t>revenue</t>
  </si>
  <si>
    <t>month</t>
  </si>
  <si>
    <t>January</t>
  </si>
  <si>
    <t>February</t>
  </si>
  <si>
    <t>March</t>
  </si>
  <si>
    <t>April</t>
  </si>
  <si>
    <t>May</t>
  </si>
  <si>
    <t>June</t>
  </si>
  <si>
    <t>July</t>
  </si>
  <si>
    <t>August</t>
  </si>
  <si>
    <t>September</t>
  </si>
  <si>
    <t>October</t>
  </si>
  <si>
    <t>November</t>
  </si>
  <si>
    <t>December</t>
  </si>
  <si>
    <t>month_revenue</t>
  </si>
  <si>
    <t>All</t>
  </si>
  <si>
    <t>Row Labels</t>
  </si>
  <si>
    <t>Grand Total</t>
  </si>
  <si>
    <t>total_transactions</t>
  </si>
  <si>
    <t>total_items_sold</t>
  </si>
  <si>
    <t>total_customer_visits</t>
  </si>
  <si>
    <t>sales_registered_customers</t>
  </si>
  <si>
    <t>avg_basket_size</t>
  </si>
  <si>
    <t>total_revenue</t>
  </si>
  <si>
    <t>total_discounts_given</t>
  </si>
  <si>
    <t>Average of discount_percent</t>
  </si>
  <si>
    <t>Column Labels</t>
  </si>
  <si>
    <t>Sum of items_sold</t>
  </si>
  <si>
    <t>Sum of month_revenue</t>
  </si>
  <si>
    <t>Total Revenue</t>
  </si>
  <si>
    <t>Min:</t>
  </si>
  <si>
    <t>Max:</t>
  </si>
  <si>
    <t>Total Discounts</t>
  </si>
  <si>
    <t>Discount Percentage</t>
  </si>
  <si>
    <t>Total Transactions</t>
  </si>
  <si>
    <t>Avg Basket Size</t>
  </si>
  <si>
    <t>Items Sold</t>
  </si>
  <si>
    <t>Customer Visits</t>
  </si>
  <si>
    <t xml:space="preserve">Sales to Registered </t>
  </si>
  <si>
    <t>SALES DASHBOARD</t>
  </si>
  <si>
    <t>Denver</t>
  </si>
  <si>
    <t>Phoenix</t>
  </si>
  <si>
    <t>New York</t>
  </si>
  <si>
    <t>Houston</t>
  </si>
  <si>
    <t>Los Angeles</t>
  </si>
  <si>
    <t>Austin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</si>
</sst>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
    <numFmt numFmtId="166" formatCode="_(* #,##0_);_(* \(#,##0\);_(* &quot;-&quot;??_);_(@_)"/>
    <numFmt numFmtId="167" formatCode="[&gt;999999999]&quot;$&quot;0.0#,,,&quot; B&quot;;[&gt;999999]&quot;$&quot;0.0#,,&quot; M&quot;;"/>
    <numFmt numFmtId="168" formatCode="[&gt;999999]&quot;$&quot;0.0#,,&quot; M&quot;;[&gt;999]&quot;$&quot;0.0#,&quot; K&quot;;&quot;$&quot;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48"/>
      <color theme="0"/>
      <name val="AbadiMTStd"/>
      <family val="2"/>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4" fontId="0" fillId="0" borderId="0" xfId="0" applyNumberFormat="1"/>
    <xf numFmtId="2" fontId="0" fillId="0" borderId="0" xfId="0" applyNumberFormat="1"/>
    <xf numFmtId="4" fontId="0" fillId="0" borderId="0" xfId="0" applyNumberFormat="1" applyFill="1"/>
    <xf numFmtId="2" fontId="0" fillId="0" borderId="0" xfId="0" applyNumberFormat="1" applyFill="1"/>
    <xf numFmtId="0" fontId="0" fillId="0" borderId="0" xfId="0" applyFill="1"/>
    <xf numFmtId="3"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164" fontId="0" fillId="0" borderId="0" xfId="0" applyNumberFormat="1"/>
    <xf numFmtId="165" fontId="0" fillId="0" borderId="0" xfId="0" applyNumberFormat="1"/>
    <xf numFmtId="166" fontId="0" fillId="0" borderId="0" xfId="1" applyNumberFormat="1" applyFont="1"/>
    <xf numFmtId="167" fontId="0" fillId="0" borderId="0" xfId="0" applyNumberFormat="1"/>
    <xf numFmtId="168" fontId="0" fillId="0" borderId="0" xfId="0" applyNumberFormat="1"/>
    <xf numFmtId="0" fontId="3" fillId="2" borderId="0" xfId="0" applyFont="1" applyFill="1" applyAlignment="1">
      <alignment horizontal="center" vertical="center"/>
    </xf>
  </cellXfs>
  <cellStyles count="2">
    <cellStyle name="Comma" xfId="1" builtinId="3"/>
    <cellStyle name="Normal" xfId="0" builtinId="0"/>
  </cellStyles>
  <dxfs count="33">
    <dxf>
      <numFmt numFmtId="1" formatCode="0"/>
    </dxf>
    <dxf>
      <numFmt numFmtId="1" formatCode="0"/>
    </dxf>
    <dxf>
      <numFmt numFmtId="1" formatCode="0"/>
    </dxf>
    <dxf>
      <numFmt numFmtId="2" formatCode="0.00"/>
    </dxf>
    <dxf>
      <numFmt numFmtId="164" formatCode="0.0"/>
    </dxf>
    <dxf>
      <numFmt numFmtId="2" formatCode="0.00"/>
    </dxf>
    <dxf>
      <numFmt numFmtId="174" formatCode="0.000"/>
    </dxf>
    <dxf>
      <numFmt numFmtId="173" formatCode="0.0000"/>
    </dxf>
    <dxf>
      <numFmt numFmtId="2" formatCode="0.00"/>
    </dxf>
    <dxf>
      <numFmt numFmtId="174" formatCode="0.000"/>
    </dxf>
    <dxf>
      <numFmt numFmtId="173" formatCode="0.0000"/>
    </dxf>
    <dxf>
      <numFmt numFmtId="172" formatCode="0.00000"/>
    </dxf>
    <dxf>
      <numFmt numFmtId="171" formatCode="0.000000"/>
    </dxf>
    <dxf>
      <numFmt numFmtId="170" formatCode="0.0000000"/>
    </dxf>
    <dxf>
      <numFmt numFmtId="169" formatCode="0.00000000"/>
    </dxf>
    <dxf>
      <numFmt numFmtId="172" formatCode="0.00000"/>
    </dxf>
    <dxf>
      <numFmt numFmtId="171" formatCode="0.000000"/>
    </dxf>
    <dxf>
      <numFmt numFmtId="170" formatCode="0.0000000"/>
    </dxf>
    <dxf>
      <numFmt numFmtId="169" formatCode="0.00000000"/>
    </dxf>
    <dxf>
      <numFmt numFmtId="1" formatCode="0"/>
    </dxf>
    <dxf>
      <numFmt numFmtId="164" formatCode="0.0"/>
    </dxf>
    <dxf>
      <numFmt numFmtId="1" formatCode="0"/>
    </dxf>
    <dxf>
      <numFmt numFmtId="2" formatCode="0.00"/>
    </dxf>
    <dxf>
      <numFmt numFmtId="174" formatCode="0.000"/>
    </dxf>
    <dxf>
      <numFmt numFmtId="173" formatCode="0.0000"/>
    </dxf>
    <dxf>
      <numFmt numFmtId="172" formatCode="0.00000"/>
    </dxf>
    <dxf>
      <numFmt numFmtId="171" formatCode="0.000000"/>
    </dxf>
    <dxf>
      <numFmt numFmtId="170" formatCode="0.0000000"/>
    </dxf>
    <dxf>
      <numFmt numFmtId="169" formatCode="0.00000000"/>
    </dxf>
    <dxf>
      <numFmt numFmtId="2" formatCode="0.00"/>
    </dxf>
    <dxf>
      <numFmt numFmtId="164" formatCode="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E21" s="4"/>
        <tr r="E21" s="4"/>
        <tr r="E21" s="4"/>
        <tr r="E22" s="4"/>
        <tr r="E22" s="4"/>
        <tr r="E22" s="4"/>
        <tr r="E34" s="4"/>
        <tr r="E34" s="4"/>
        <tr r="E34" s="4"/>
        <tr r="E28" s="4"/>
        <tr r="E28" s="4"/>
        <tr r="E28" s="4"/>
        <tr r="E27" s="4"/>
        <tr r="E27" s="4"/>
        <tr r="E27" s="4"/>
        <tr r="E33" s="4"/>
        <tr r="E33" s="4"/>
        <tr r="E33" s="4"/>
        <tr r="E38" s="4"/>
        <tr r="E38" s="4"/>
        <tr r="E38" s="4"/>
        <tr r="E39" s="4"/>
        <tr r="E39" s="4"/>
        <tr r="E39" s="4"/>
        <tr r="E23" s="4"/>
        <tr r="E23" s="4"/>
        <tr r="E23" s="4"/>
        <tr r="E32" s="4"/>
        <tr r="E32" s="4"/>
        <tr r="E32" s="4"/>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volatileDependencies" Target="volatileDependencies.xml"/><Relationship Id="rId7" Type="http://schemas.openxmlformats.org/officeDocument/2006/relationships/externalLink" Target="externalLinks/externalLink3.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4.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externalLink" Target="externalLinks/externalLink1.xml"/><Relationship Id="rId15" Type="http://schemas.openxmlformats.org/officeDocument/2006/relationships/pivotCacheDefinition" Target="pivotCache/pivotCacheDefinition8.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eetMetadata" Target="metadata.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stacked"/>
        <c:varyColors val="0"/>
        <c:ser>
          <c:idx val="0"/>
          <c:order val="0"/>
          <c:tx>
            <c:strRef>
              <c:f>pivot!$B$19:$B$20</c:f>
              <c:strCache>
                <c:ptCount val="1"/>
                <c:pt idx="0">
                  <c:v>2021</c:v>
                </c:pt>
              </c:strCache>
            </c:strRef>
          </c:tx>
          <c:spPr>
            <a:solidFill>
              <a:schemeClr val="accent6">
                <a:tint val="65000"/>
              </a:schemeClr>
            </a:solidFill>
            <a:ln>
              <a:noFill/>
            </a:ln>
            <a:effectLst/>
          </c:spPr>
          <c:invertIfNegative val="0"/>
          <c:cat>
            <c:strRef>
              <c:f>pivot!$A$21:$A$27</c:f>
              <c:strCache>
                <c:ptCount val="6"/>
                <c:pt idx="0">
                  <c:v>New York</c:v>
                </c:pt>
                <c:pt idx="1">
                  <c:v>Los Angeles</c:v>
                </c:pt>
                <c:pt idx="2">
                  <c:v>Austin</c:v>
                </c:pt>
                <c:pt idx="3">
                  <c:v>Phoenix</c:v>
                </c:pt>
                <c:pt idx="4">
                  <c:v>Houston</c:v>
                </c:pt>
                <c:pt idx="5">
                  <c:v>Denver</c:v>
                </c:pt>
              </c:strCache>
            </c:strRef>
          </c:cat>
          <c:val>
            <c:numRef>
              <c:f>pivot!$B$21:$B$27</c:f>
              <c:numCache>
                <c:formatCode>General</c:formatCode>
                <c:ptCount val="6"/>
                <c:pt idx="0">
                  <c:v>3155</c:v>
                </c:pt>
                <c:pt idx="1">
                  <c:v>2560</c:v>
                </c:pt>
                <c:pt idx="2">
                  <c:v>2672</c:v>
                </c:pt>
                <c:pt idx="3">
                  <c:v>2090</c:v>
                </c:pt>
                <c:pt idx="4">
                  <c:v>1795</c:v>
                </c:pt>
                <c:pt idx="5">
                  <c:v>1732</c:v>
                </c:pt>
              </c:numCache>
            </c:numRef>
          </c:val>
          <c:extLst>
            <c:ext xmlns:c16="http://schemas.microsoft.com/office/drawing/2014/chart" uri="{C3380CC4-5D6E-409C-BE32-E72D297353CC}">
              <c16:uniqueId val="{00000000-55FA-4A42-A741-B53925DE9582}"/>
            </c:ext>
          </c:extLst>
        </c:ser>
        <c:ser>
          <c:idx val="1"/>
          <c:order val="1"/>
          <c:tx>
            <c:strRef>
              <c:f>pivot!$C$19:$C$20</c:f>
              <c:strCache>
                <c:ptCount val="1"/>
                <c:pt idx="0">
                  <c:v>2022</c:v>
                </c:pt>
              </c:strCache>
            </c:strRef>
          </c:tx>
          <c:spPr>
            <a:solidFill>
              <a:schemeClr val="accent6"/>
            </a:solidFill>
            <a:ln>
              <a:noFill/>
            </a:ln>
            <a:effectLst/>
          </c:spPr>
          <c:invertIfNegative val="0"/>
          <c:cat>
            <c:strRef>
              <c:f>pivot!$A$21:$A$27</c:f>
              <c:strCache>
                <c:ptCount val="6"/>
                <c:pt idx="0">
                  <c:v>New York</c:v>
                </c:pt>
                <c:pt idx="1">
                  <c:v>Los Angeles</c:v>
                </c:pt>
                <c:pt idx="2">
                  <c:v>Austin</c:v>
                </c:pt>
                <c:pt idx="3">
                  <c:v>Phoenix</c:v>
                </c:pt>
                <c:pt idx="4">
                  <c:v>Houston</c:v>
                </c:pt>
                <c:pt idx="5">
                  <c:v>Denver</c:v>
                </c:pt>
              </c:strCache>
            </c:strRef>
          </c:cat>
          <c:val>
            <c:numRef>
              <c:f>pivot!$C$21:$C$27</c:f>
              <c:numCache>
                <c:formatCode>General</c:formatCode>
                <c:ptCount val="6"/>
                <c:pt idx="0">
                  <c:v>3012</c:v>
                </c:pt>
                <c:pt idx="1">
                  <c:v>2383</c:v>
                </c:pt>
                <c:pt idx="2">
                  <c:v>2023</c:v>
                </c:pt>
                <c:pt idx="3">
                  <c:v>2009</c:v>
                </c:pt>
                <c:pt idx="4">
                  <c:v>1666</c:v>
                </c:pt>
                <c:pt idx="5">
                  <c:v>1363</c:v>
                </c:pt>
              </c:numCache>
            </c:numRef>
          </c:val>
          <c:extLst>
            <c:ext xmlns:c16="http://schemas.microsoft.com/office/drawing/2014/chart" uri="{C3380CC4-5D6E-409C-BE32-E72D297353CC}">
              <c16:uniqueId val="{00000002-4ACD-4E3A-9A2E-83DA157F1A67}"/>
            </c:ext>
          </c:extLst>
        </c:ser>
        <c:ser>
          <c:idx val="2"/>
          <c:order val="2"/>
          <c:tx>
            <c:strRef>
              <c:f>pivot!$D$19:$D$20</c:f>
              <c:strCache>
                <c:ptCount val="1"/>
                <c:pt idx="0">
                  <c:v>2023</c:v>
                </c:pt>
              </c:strCache>
            </c:strRef>
          </c:tx>
          <c:spPr>
            <a:solidFill>
              <a:schemeClr val="accent6">
                <a:shade val="65000"/>
              </a:schemeClr>
            </a:solidFill>
            <a:ln>
              <a:noFill/>
            </a:ln>
            <a:effectLst/>
          </c:spPr>
          <c:invertIfNegative val="0"/>
          <c:cat>
            <c:strRef>
              <c:f>pivot!$A$21:$A$27</c:f>
              <c:strCache>
                <c:ptCount val="6"/>
                <c:pt idx="0">
                  <c:v>New York</c:v>
                </c:pt>
                <c:pt idx="1">
                  <c:v>Los Angeles</c:v>
                </c:pt>
                <c:pt idx="2">
                  <c:v>Austin</c:v>
                </c:pt>
                <c:pt idx="3">
                  <c:v>Phoenix</c:v>
                </c:pt>
                <c:pt idx="4">
                  <c:v>Houston</c:v>
                </c:pt>
                <c:pt idx="5">
                  <c:v>Denver</c:v>
                </c:pt>
              </c:strCache>
            </c:strRef>
          </c:cat>
          <c:val>
            <c:numRef>
              <c:f>pivot!$D$21:$D$27</c:f>
              <c:numCache>
                <c:formatCode>General</c:formatCode>
                <c:ptCount val="6"/>
                <c:pt idx="0">
                  <c:v>1676</c:v>
                </c:pt>
                <c:pt idx="1">
                  <c:v>1836</c:v>
                </c:pt>
                <c:pt idx="2">
                  <c:v>1458</c:v>
                </c:pt>
                <c:pt idx="3">
                  <c:v>1076</c:v>
                </c:pt>
                <c:pt idx="4">
                  <c:v>1040</c:v>
                </c:pt>
                <c:pt idx="5">
                  <c:v>1019</c:v>
                </c:pt>
              </c:numCache>
            </c:numRef>
          </c:val>
          <c:extLst>
            <c:ext xmlns:c16="http://schemas.microsoft.com/office/drawing/2014/chart" uri="{C3380CC4-5D6E-409C-BE32-E72D297353CC}">
              <c16:uniqueId val="{00000003-4ACD-4E3A-9A2E-83DA157F1A67}"/>
            </c:ext>
          </c:extLst>
        </c:ser>
        <c:dLbls>
          <c:showLegendKey val="0"/>
          <c:showVal val="0"/>
          <c:showCatName val="0"/>
          <c:showSerName val="0"/>
          <c:showPercent val="0"/>
          <c:showBubbleSize val="0"/>
        </c:dLbls>
        <c:gapWidth val="150"/>
        <c:overlap val="100"/>
        <c:axId val="1315155375"/>
        <c:axId val="1315157039"/>
      </c:barChart>
      <c:catAx>
        <c:axId val="131515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57039"/>
        <c:crosses val="autoZero"/>
        <c:auto val="1"/>
        <c:lblAlgn val="ctr"/>
        <c:lblOffset val="100"/>
        <c:noMultiLvlLbl val="0"/>
      </c:catAx>
      <c:valAx>
        <c:axId val="1315157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5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Dashboard.xlsx]pivot!PivotTable6</c:name>
    <c:fmtId val="5"/>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200" b="0" i="0" baseline="0">
                <a:effectLst/>
              </a:rPr>
              <a:t>Sales tend to slump towards the end of the year, </a:t>
            </a:r>
            <a:endParaRPr lang="en-US" sz="1200">
              <a:effectLst/>
            </a:endParaRPr>
          </a:p>
          <a:p>
            <a:pPr algn="r">
              <a:defRPr/>
            </a:pPr>
            <a:r>
              <a:rPr lang="en-US" sz="1200" b="0" i="0" baseline="0">
                <a:effectLst/>
              </a:rPr>
              <a:t>but sales spikes happen between July and November.</a:t>
            </a:r>
            <a:endParaRPr lang="en-US" sz="1200">
              <a:effectLst/>
            </a:endParaRPr>
          </a:p>
        </c:rich>
      </c:tx>
      <c:layout>
        <c:manualLayout>
          <c:xMode val="edge"/>
          <c:yMode val="edge"/>
          <c:x val="0.7064473684210526"/>
          <c:y val="2.6424462179247911E-2"/>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28575" cap="rnd">
            <a:solidFill>
              <a:schemeClr val="accent1"/>
            </a:solidFill>
            <a:round/>
          </a:ln>
          <a:effectLst/>
        </c:spPr>
        <c:marker>
          <c:symbol val="none"/>
        </c:marker>
        <c:dLbl>
          <c:idx val="0"/>
          <c:layout>
            <c:manualLayout>
              <c:x val="-2.5767543859649203E-2"/>
              <c:y val="-7.2310266772209031E-2"/>
            </c:manualLayout>
          </c:layout>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2886016715015887E-2"/>
                  <c:h val="6.7448235637212028E-2"/>
                </c:manualLayout>
              </c15:layout>
            </c:ext>
          </c:extLst>
        </c:dLbl>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dLbl>
          <c:idx val="0"/>
          <c:layout>
            <c:manualLayout>
              <c:x val="-3.1798245614035089E-2"/>
              <c:y val="-5.0673000791765649E-2"/>
            </c:manualLayout>
          </c:layout>
          <c:numFmt formatCode="[&gt;999999]&quot;$&quot;0.0#,,&quot; M&quot;;[&gt;999]&quot;$&quot;0.0#,&quot; K&quot;;&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3"/>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ln w="28575" cap="rnd">
            <a:solidFill>
              <a:schemeClr val="accent1"/>
            </a:solidFill>
            <a:round/>
          </a:ln>
          <a:effectLst/>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6.5053874844591797E-2"/>
          <c:y val="0.14882754779806023"/>
          <c:w val="0.83563112999033018"/>
          <c:h val="0.73983307642100293"/>
        </c:manualLayout>
      </c:layout>
      <c:lineChart>
        <c:grouping val="standard"/>
        <c:varyColors val="0"/>
        <c:ser>
          <c:idx val="0"/>
          <c:order val="0"/>
          <c:tx>
            <c:strRef>
              <c:f>pivot!$B$97:$B$98</c:f>
              <c:strCache>
                <c:ptCount val="1"/>
                <c:pt idx="0">
                  <c:v>Austin</c:v>
                </c:pt>
              </c:strCache>
            </c:strRef>
          </c:tx>
          <c:spPr>
            <a:ln w="28575" cap="rnd">
              <a:solidFill>
                <a:schemeClr val="accent1"/>
              </a:solidFill>
              <a:round/>
            </a:ln>
            <a:effectLst/>
          </c:spPr>
          <c:marker>
            <c:symbol val="none"/>
          </c:marker>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pivot!$B$99:$B$111</c:f>
              <c:numCache>
                <c:formatCode>General</c:formatCode>
                <c:ptCount val="12"/>
                <c:pt idx="0">
                  <c:v>28638466.829999998</c:v>
                </c:pt>
                <c:pt idx="1">
                  <c:v>22629551</c:v>
                </c:pt>
                <c:pt idx="2">
                  <c:v>30495652.120000001</c:v>
                </c:pt>
                <c:pt idx="3">
                  <c:v>19262488.899999999</c:v>
                </c:pt>
                <c:pt idx="4">
                  <c:v>32870342.82</c:v>
                </c:pt>
                <c:pt idx="5">
                  <c:v>26639508.420000002</c:v>
                </c:pt>
                <c:pt idx="6">
                  <c:v>34001455.289999999</c:v>
                </c:pt>
                <c:pt idx="7">
                  <c:v>26609253.93</c:v>
                </c:pt>
                <c:pt idx="8">
                  <c:v>28580106.800000001</c:v>
                </c:pt>
                <c:pt idx="9">
                  <c:v>36309420.32</c:v>
                </c:pt>
                <c:pt idx="10">
                  <c:v>27355791.940000001</c:v>
                </c:pt>
                <c:pt idx="11">
                  <c:v>19619837.629999999</c:v>
                </c:pt>
              </c:numCache>
            </c:numRef>
          </c:val>
          <c:smooth val="0"/>
          <c:extLst>
            <c:ext xmlns:c16="http://schemas.microsoft.com/office/drawing/2014/chart" uri="{C3380CC4-5D6E-409C-BE32-E72D297353CC}">
              <c16:uniqueId val="{00000000-FA7C-4ECC-8615-FD2DF8AF10B0}"/>
            </c:ext>
          </c:extLst>
        </c:ser>
        <c:ser>
          <c:idx val="1"/>
          <c:order val="1"/>
          <c:tx>
            <c:strRef>
              <c:f>pivot!$C$97:$C$98</c:f>
              <c:strCache>
                <c:ptCount val="1"/>
                <c:pt idx="0">
                  <c:v>Denver</c:v>
                </c:pt>
              </c:strCache>
            </c:strRef>
          </c:tx>
          <c:spPr>
            <a:ln w="28575" cap="rnd">
              <a:solidFill>
                <a:schemeClr val="accent2"/>
              </a:solidFill>
              <a:round/>
            </a:ln>
            <a:effectLst/>
          </c:spPr>
          <c:marker>
            <c:symbol val="none"/>
          </c:marker>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pivot!$C$99:$C$111</c:f>
              <c:numCache>
                <c:formatCode>General</c:formatCode>
                <c:ptCount val="12"/>
                <c:pt idx="0">
                  <c:v>11278835.539999999</c:v>
                </c:pt>
                <c:pt idx="1">
                  <c:v>13586469.77</c:v>
                </c:pt>
                <c:pt idx="2">
                  <c:v>19087482.34</c:v>
                </c:pt>
                <c:pt idx="3">
                  <c:v>16897004.75</c:v>
                </c:pt>
                <c:pt idx="4">
                  <c:v>17947868.23</c:v>
                </c:pt>
                <c:pt idx="5">
                  <c:v>16600377.84</c:v>
                </c:pt>
                <c:pt idx="6">
                  <c:v>19497412.219999999</c:v>
                </c:pt>
                <c:pt idx="7">
                  <c:v>14324442.66</c:v>
                </c:pt>
                <c:pt idx="8">
                  <c:v>16085520.35</c:v>
                </c:pt>
                <c:pt idx="9">
                  <c:v>20259059.59</c:v>
                </c:pt>
                <c:pt idx="10">
                  <c:v>16081774.83</c:v>
                </c:pt>
                <c:pt idx="11">
                  <c:v>11833005.810000001</c:v>
                </c:pt>
              </c:numCache>
            </c:numRef>
          </c:val>
          <c:smooth val="0"/>
          <c:extLst>
            <c:ext xmlns:c16="http://schemas.microsoft.com/office/drawing/2014/chart" uri="{C3380CC4-5D6E-409C-BE32-E72D297353CC}">
              <c16:uniqueId val="{00000012-B8B9-40EB-BCF9-4CEDAE90F7CC}"/>
            </c:ext>
          </c:extLst>
        </c:ser>
        <c:ser>
          <c:idx val="2"/>
          <c:order val="2"/>
          <c:tx>
            <c:strRef>
              <c:f>pivot!$D$97:$D$98</c:f>
              <c:strCache>
                <c:ptCount val="1"/>
                <c:pt idx="0">
                  <c:v>Houston</c:v>
                </c:pt>
              </c:strCache>
            </c:strRef>
          </c:tx>
          <c:spPr>
            <a:ln w="28575" cap="rnd">
              <a:solidFill>
                <a:schemeClr val="accent3"/>
              </a:solidFill>
              <a:round/>
            </a:ln>
            <a:effectLst/>
          </c:spPr>
          <c:marker>
            <c:symbol val="none"/>
          </c:marker>
          <c:dPt>
            <c:idx val="6"/>
            <c:marker>
              <c:symbol val="none"/>
            </c:marker>
            <c:bubble3D val="0"/>
            <c:extLst>
              <c:ext xmlns:c16="http://schemas.microsoft.com/office/drawing/2014/chart" uri="{C3380CC4-5D6E-409C-BE32-E72D297353CC}">
                <c16:uniqueId val="{00000000-47D5-410F-93F8-E0688CB300F1}"/>
              </c:ext>
            </c:extLst>
          </c:dPt>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pivot!$D$99:$D$111</c:f>
              <c:numCache>
                <c:formatCode>General</c:formatCode>
                <c:ptCount val="12"/>
                <c:pt idx="0">
                  <c:v>11435581.34</c:v>
                </c:pt>
                <c:pt idx="1">
                  <c:v>13860116.6</c:v>
                </c:pt>
                <c:pt idx="2">
                  <c:v>16565783.17</c:v>
                </c:pt>
                <c:pt idx="3">
                  <c:v>15744467.439999999</c:v>
                </c:pt>
                <c:pt idx="4">
                  <c:v>18076169.809999999</c:v>
                </c:pt>
                <c:pt idx="5">
                  <c:v>13373356.68</c:v>
                </c:pt>
                <c:pt idx="6">
                  <c:v>17793938.25</c:v>
                </c:pt>
                <c:pt idx="7">
                  <c:v>13630530.539999999</c:v>
                </c:pt>
                <c:pt idx="8">
                  <c:v>16252677.15</c:v>
                </c:pt>
                <c:pt idx="9">
                  <c:v>16889450.609999999</c:v>
                </c:pt>
                <c:pt idx="10">
                  <c:v>19883895.73</c:v>
                </c:pt>
                <c:pt idx="11">
                  <c:v>24290058.690000001</c:v>
                </c:pt>
              </c:numCache>
            </c:numRef>
          </c:val>
          <c:smooth val="0"/>
          <c:extLst>
            <c:ext xmlns:c16="http://schemas.microsoft.com/office/drawing/2014/chart" uri="{C3380CC4-5D6E-409C-BE32-E72D297353CC}">
              <c16:uniqueId val="{00000013-B8B9-40EB-BCF9-4CEDAE90F7CC}"/>
            </c:ext>
          </c:extLst>
        </c:ser>
        <c:ser>
          <c:idx val="3"/>
          <c:order val="3"/>
          <c:tx>
            <c:strRef>
              <c:f>pivot!$E$97:$E$98</c:f>
              <c:strCache>
                <c:ptCount val="1"/>
                <c:pt idx="0">
                  <c:v>Los Angeles</c:v>
                </c:pt>
              </c:strCache>
            </c:strRef>
          </c:tx>
          <c:spPr>
            <a:ln w="28575" cap="rnd">
              <a:solidFill>
                <a:schemeClr val="accent4"/>
              </a:solidFill>
              <a:round/>
            </a:ln>
            <a:effectLst/>
          </c:spPr>
          <c:marker>
            <c:symbol val="none"/>
          </c:marker>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pivot!$E$99:$E$111</c:f>
              <c:numCache>
                <c:formatCode>General</c:formatCode>
                <c:ptCount val="12"/>
                <c:pt idx="0">
                  <c:v>21898111.98</c:v>
                </c:pt>
                <c:pt idx="1">
                  <c:v>21411797.710000001</c:v>
                </c:pt>
                <c:pt idx="2">
                  <c:v>25626158.649999999</c:v>
                </c:pt>
                <c:pt idx="3">
                  <c:v>20835498</c:v>
                </c:pt>
                <c:pt idx="4">
                  <c:v>27399563.620000001</c:v>
                </c:pt>
                <c:pt idx="5">
                  <c:v>24805923.289999999</c:v>
                </c:pt>
                <c:pt idx="6">
                  <c:v>30856071.75</c:v>
                </c:pt>
                <c:pt idx="7">
                  <c:v>25006357.390000001</c:v>
                </c:pt>
                <c:pt idx="8">
                  <c:v>25205663.539999999</c:v>
                </c:pt>
                <c:pt idx="9">
                  <c:v>33490254.239999998</c:v>
                </c:pt>
                <c:pt idx="10">
                  <c:v>27849097.190000001</c:v>
                </c:pt>
                <c:pt idx="11">
                  <c:v>18363080.960000001</c:v>
                </c:pt>
              </c:numCache>
            </c:numRef>
          </c:val>
          <c:smooth val="0"/>
          <c:extLst>
            <c:ext xmlns:c16="http://schemas.microsoft.com/office/drawing/2014/chart" uri="{C3380CC4-5D6E-409C-BE32-E72D297353CC}">
              <c16:uniqueId val="{00000014-B8B9-40EB-BCF9-4CEDAE90F7CC}"/>
            </c:ext>
          </c:extLst>
        </c:ser>
        <c:ser>
          <c:idx val="4"/>
          <c:order val="4"/>
          <c:tx>
            <c:strRef>
              <c:f>pivot!$F$97:$F$98</c:f>
              <c:strCache>
                <c:ptCount val="1"/>
                <c:pt idx="0">
                  <c:v>New York</c:v>
                </c:pt>
              </c:strCache>
            </c:strRef>
          </c:tx>
          <c:spPr>
            <a:ln w="28575" cap="rnd">
              <a:solidFill>
                <a:schemeClr val="accent5"/>
              </a:solidFill>
              <a:round/>
            </a:ln>
            <a:effectLst/>
          </c:spPr>
          <c:marker>
            <c:symbol val="none"/>
          </c:marker>
          <c:dPt>
            <c:idx val="0"/>
            <c:marker>
              <c:symbol val="none"/>
            </c:marker>
            <c:bubble3D val="0"/>
            <c:extLst>
              <c:ext xmlns:c16="http://schemas.microsoft.com/office/drawing/2014/chart" uri="{C3380CC4-5D6E-409C-BE32-E72D297353CC}">
                <c16:uniqueId val="{00000001-47D5-410F-93F8-E0688CB300F1}"/>
              </c:ext>
            </c:extLst>
          </c:dPt>
          <c:dPt>
            <c:idx val="1"/>
            <c:marker>
              <c:symbol val="none"/>
            </c:marker>
            <c:bubble3D val="0"/>
            <c:extLst>
              <c:ext xmlns:c16="http://schemas.microsoft.com/office/drawing/2014/chart" uri="{C3380CC4-5D6E-409C-BE32-E72D297353CC}">
                <c16:uniqueId val="{00000002-47D5-410F-93F8-E0688CB300F1}"/>
              </c:ext>
            </c:extLst>
          </c:dPt>
          <c:dPt>
            <c:idx val="2"/>
            <c:marker>
              <c:symbol val="none"/>
            </c:marker>
            <c:bubble3D val="0"/>
            <c:extLst>
              <c:ext xmlns:c16="http://schemas.microsoft.com/office/drawing/2014/chart" uri="{C3380CC4-5D6E-409C-BE32-E72D297353CC}">
                <c16:uniqueId val="{00000003-47D5-410F-93F8-E0688CB300F1}"/>
              </c:ext>
            </c:extLst>
          </c:dPt>
          <c:dPt>
            <c:idx val="3"/>
            <c:marker>
              <c:symbol val="none"/>
            </c:marker>
            <c:bubble3D val="0"/>
            <c:extLst>
              <c:ext xmlns:c16="http://schemas.microsoft.com/office/drawing/2014/chart" uri="{C3380CC4-5D6E-409C-BE32-E72D297353CC}">
                <c16:uniqueId val="{00000004-47D5-410F-93F8-E0688CB300F1}"/>
              </c:ext>
            </c:extLst>
          </c:dPt>
          <c:dPt>
            <c:idx val="4"/>
            <c:marker>
              <c:symbol val="none"/>
            </c:marker>
            <c:bubble3D val="0"/>
            <c:extLst>
              <c:ext xmlns:c16="http://schemas.microsoft.com/office/drawing/2014/chart" uri="{C3380CC4-5D6E-409C-BE32-E72D297353CC}">
                <c16:uniqueId val="{00000005-47D5-410F-93F8-E0688CB300F1}"/>
              </c:ext>
            </c:extLst>
          </c:dPt>
          <c:dPt>
            <c:idx val="5"/>
            <c:marker>
              <c:symbol val="none"/>
            </c:marker>
            <c:bubble3D val="0"/>
            <c:extLst>
              <c:ext xmlns:c16="http://schemas.microsoft.com/office/drawing/2014/chart" uri="{C3380CC4-5D6E-409C-BE32-E72D297353CC}">
                <c16:uniqueId val="{00000006-47D5-410F-93F8-E0688CB300F1}"/>
              </c:ext>
            </c:extLst>
          </c:dPt>
          <c:dPt>
            <c:idx val="6"/>
            <c:marker>
              <c:symbol val="none"/>
            </c:marker>
            <c:bubble3D val="0"/>
            <c:extLst>
              <c:ext xmlns:c16="http://schemas.microsoft.com/office/drawing/2014/chart" uri="{C3380CC4-5D6E-409C-BE32-E72D297353CC}">
                <c16:uniqueId val="{00000007-47D5-410F-93F8-E0688CB300F1}"/>
              </c:ext>
            </c:extLst>
          </c:dPt>
          <c:dPt>
            <c:idx val="7"/>
            <c:marker>
              <c:symbol val="none"/>
            </c:marker>
            <c:bubble3D val="0"/>
            <c:extLst>
              <c:ext xmlns:c16="http://schemas.microsoft.com/office/drawing/2014/chart" uri="{C3380CC4-5D6E-409C-BE32-E72D297353CC}">
                <c16:uniqueId val="{00000008-47D5-410F-93F8-E0688CB300F1}"/>
              </c:ext>
            </c:extLst>
          </c:dPt>
          <c:dPt>
            <c:idx val="8"/>
            <c:marker>
              <c:symbol val="none"/>
            </c:marker>
            <c:bubble3D val="0"/>
            <c:extLst>
              <c:ext xmlns:c16="http://schemas.microsoft.com/office/drawing/2014/chart" uri="{C3380CC4-5D6E-409C-BE32-E72D297353CC}">
                <c16:uniqueId val="{00000009-47D5-410F-93F8-E0688CB300F1}"/>
              </c:ext>
            </c:extLst>
          </c:dPt>
          <c:dPt>
            <c:idx val="9"/>
            <c:marker>
              <c:symbol val="none"/>
            </c:marker>
            <c:bubble3D val="0"/>
            <c:extLst>
              <c:ext xmlns:c16="http://schemas.microsoft.com/office/drawing/2014/chart" uri="{C3380CC4-5D6E-409C-BE32-E72D297353CC}">
                <c16:uniqueId val="{0000000A-47D5-410F-93F8-E0688CB300F1}"/>
              </c:ext>
            </c:extLst>
          </c:dPt>
          <c:dPt>
            <c:idx val="10"/>
            <c:marker>
              <c:symbol val="none"/>
            </c:marker>
            <c:bubble3D val="0"/>
            <c:extLst>
              <c:ext xmlns:c16="http://schemas.microsoft.com/office/drawing/2014/chart" uri="{C3380CC4-5D6E-409C-BE32-E72D297353CC}">
                <c16:uniqueId val="{0000000B-47D5-410F-93F8-E0688CB300F1}"/>
              </c:ext>
            </c:extLst>
          </c:dPt>
          <c:dPt>
            <c:idx val="11"/>
            <c:marker>
              <c:symbol val="none"/>
            </c:marker>
            <c:bubble3D val="0"/>
            <c:extLst>
              <c:ext xmlns:c16="http://schemas.microsoft.com/office/drawing/2014/chart" uri="{C3380CC4-5D6E-409C-BE32-E72D297353CC}">
                <c16:uniqueId val="{0000000C-47D5-410F-93F8-E0688CB300F1}"/>
              </c:ext>
            </c:extLst>
          </c:dPt>
          <c:dLbls>
            <c:dLbl>
              <c:idx val="0"/>
              <c:delete val="1"/>
              <c:extLst>
                <c:ext xmlns:c15="http://schemas.microsoft.com/office/drawing/2012/chart" uri="{CE6537A1-D6FC-4f65-9D91-7224C49458BB}"/>
                <c:ext xmlns:c16="http://schemas.microsoft.com/office/drawing/2014/chart" uri="{C3380CC4-5D6E-409C-BE32-E72D297353CC}">
                  <c16:uniqueId val="{00000001-47D5-410F-93F8-E0688CB300F1}"/>
                </c:ext>
              </c:extLst>
            </c:dLbl>
            <c:dLbl>
              <c:idx val="1"/>
              <c:delete val="1"/>
              <c:extLst>
                <c:ext xmlns:c15="http://schemas.microsoft.com/office/drawing/2012/chart" uri="{CE6537A1-D6FC-4f65-9D91-7224C49458BB}"/>
                <c:ext xmlns:c16="http://schemas.microsoft.com/office/drawing/2014/chart" uri="{C3380CC4-5D6E-409C-BE32-E72D297353CC}">
                  <c16:uniqueId val="{00000002-47D5-410F-93F8-E0688CB300F1}"/>
                </c:ext>
              </c:extLst>
            </c:dLbl>
            <c:dLbl>
              <c:idx val="2"/>
              <c:delete val="1"/>
              <c:extLst>
                <c:ext xmlns:c15="http://schemas.microsoft.com/office/drawing/2012/chart" uri="{CE6537A1-D6FC-4f65-9D91-7224C49458BB}"/>
                <c:ext xmlns:c16="http://schemas.microsoft.com/office/drawing/2014/chart" uri="{C3380CC4-5D6E-409C-BE32-E72D297353CC}">
                  <c16:uniqueId val="{00000003-47D5-410F-93F8-E0688CB300F1}"/>
                </c:ext>
              </c:extLst>
            </c:dLbl>
            <c:dLbl>
              <c:idx val="3"/>
              <c:delete val="1"/>
              <c:extLst>
                <c:ext xmlns:c15="http://schemas.microsoft.com/office/drawing/2012/chart" uri="{CE6537A1-D6FC-4f65-9D91-7224C49458BB}"/>
                <c:ext xmlns:c16="http://schemas.microsoft.com/office/drawing/2014/chart" uri="{C3380CC4-5D6E-409C-BE32-E72D297353CC}">
                  <c16:uniqueId val="{00000004-47D5-410F-93F8-E0688CB300F1}"/>
                </c:ext>
              </c:extLst>
            </c:dLbl>
            <c:dLbl>
              <c:idx val="4"/>
              <c:delete val="1"/>
              <c:extLst>
                <c:ext xmlns:c15="http://schemas.microsoft.com/office/drawing/2012/chart" uri="{CE6537A1-D6FC-4f65-9D91-7224C49458BB}"/>
                <c:ext xmlns:c16="http://schemas.microsoft.com/office/drawing/2014/chart" uri="{C3380CC4-5D6E-409C-BE32-E72D297353CC}">
                  <c16:uniqueId val="{00000005-47D5-410F-93F8-E0688CB300F1}"/>
                </c:ext>
              </c:extLst>
            </c:dLbl>
            <c:dLbl>
              <c:idx val="5"/>
              <c:delete val="1"/>
              <c:extLst>
                <c:ext xmlns:c15="http://schemas.microsoft.com/office/drawing/2012/chart" uri="{CE6537A1-D6FC-4f65-9D91-7224C49458BB}"/>
                <c:ext xmlns:c16="http://schemas.microsoft.com/office/drawing/2014/chart" uri="{C3380CC4-5D6E-409C-BE32-E72D297353CC}">
                  <c16:uniqueId val="{00000006-47D5-410F-93F8-E0688CB300F1}"/>
                </c:ext>
              </c:extLst>
            </c:dLbl>
            <c:dLbl>
              <c:idx val="6"/>
              <c:layout>
                <c:manualLayout>
                  <c:x val="-3.1798245614035089E-2"/>
                  <c:y val="-5.0673000791765649E-2"/>
                </c:manualLayout>
              </c:layout>
              <c:numFmt formatCode="[&gt;999999]&quot;$&quot;0.0#,,&quot; M&quot;;[&gt;999]&quot;$&quot;0.0#,&quot; K&quot;;&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7-47D5-410F-93F8-E0688CB300F1}"/>
                </c:ext>
              </c:extLst>
            </c:dLbl>
            <c:dLbl>
              <c:idx val="7"/>
              <c:delete val="1"/>
              <c:extLst>
                <c:ext xmlns:c15="http://schemas.microsoft.com/office/drawing/2012/chart" uri="{CE6537A1-D6FC-4f65-9D91-7224C49458BB}"/>
                <c:ext xmlns:c16="http://schemas.microsoft.com/office/drawing/2014/chart" uri="{C3380CC4-5D6E-409C-BE32-E72D297353CC}">
                  <c16:uniqueId val="{00000008-47D5-410F-93F8-E0688CB300F1}"/>
                </c:ext>
              </c:extLst>
            </c:dLbl>
            <c:dLbl>
              <c:idx val="8"/>
              <c:delete val="1"/>
              <c:extLst>
                <c:ext xmlns:c15="http://schemas.microsoft.com/office/drawing/2012/chart" uri="{CE6537A1-D6FC-4f65-9D91-7224C49458BB}"/>
                <c:ext xmlns:c16="http://schemas.microsoft.com/office/drawing/2014/chart" uri="{C3380CC4-5D6E-409C-BE32-E72D297353CC}">
                  <c16:uniqueId val="{00000009-47D5-410F-93F8-E0688CB300F1}"/>
                </c:ext>
              </c:extLst>
            </c:dLbl>
            <c:dLbl>
              <c:idx val="9"/>
              <c:delete val="1"/>
              <c:extLst>
                <c:ext xmlns:c15="http://schemas.microsoft.com/office/drawing/2012/chart" uri="{CE6537A1-D6FC-4f65-9D91-7224C49458BB}"/>
                <c:ext xmlns:c16="http://schemas.microsoft.com/office/drawing/2014/chart" uri="{C3380CC4-5D6E-409C-BE32-E72D297353CC}">
                  <c16:uniqueId val="{0000000A-47D5-410F-93F8-E0688CB300F1}"/>
                </c:ext>
              </c:extLst>
            </c:dLbl>
            <c:dLbl>
              <c:idx val="10"/>
              <c:delete val="1"/>
              <c:extLst>
                <c:ext xmlns:c15="http://schemas.microsoft.com/office/drawing/2012/chart" uri="{CE6537A1-D6FC-4f65-9D91-7224C49458BB}"/>
                <c:ext xmlns:c16="http://schemas.microsoft.com/office/drawing/2014/chart" uri="{C3380CC4-5D6E-409C-BE32-E72D297353CC}">
                  <c16:uniqueId val="{0000000B-47D5-410F-93F8-E0688CB300F1}"/>
                </c:ext>
              </c:extLst>
            </c:dLbl>
            <c:dLbl>
              <c:idx val="11"/>
              <c:delete val="1"/>
              <c:extLst>
                <c:ext xmlns:c15="http://schemas.microsoft.com/office/drawing/2012/chart" uri="{CE6537A1-D6FC-4f65-9D91-7224C49458BB}"/>
                <c:ext xmlns:c16="http://schemas.microsoft.com/office/drawing/2014/chart" uri="{C3380CC4-5D6E-409C-BE32-E72D297353CC}">
                  <c16:uniqueId val="{0000000C-47D5-410F-93F8-E0688CB300F1}"/>
                </c:ext>
              </c:extLst>
            </c:dLbl>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pivot!$F$99:$F$111</c:f>
              <c:numCache>
                <c:formatCode>General</c:formatCode>
                <c:ptCount val="12"/>
                <c:pt idx="0">
                  <c:v>19847750.629999999</c:v>
                </c:pt>
                <c:pt idx="1">
                  <c:v>22643036.75</c:v>
                </c:pt>
                <c:pt idx="2">
                  <c:v>34344013.689999998</c:v>
                </c:pt>
                <c:pt idx="3">
                  <c:v>31091240.93</c:v>
                </c:pt>
                <c:pt idx="4">
                  <c:v>32471237.449999999</c:v>
                </c:pt>
                <c:pt idx="5">
                  <c:v>26889534.460000001</c:v>
                </c:pt>
                <c:pt idx="6">
                  <c:v>37829232.030000001</c:v>
                </c:pt>
                <c:pt idx="7">
                  <c:v>31890780.73</c:v>
                </c:pt>
                <c:pt idx="8">
                  <c:v>28977514.800000001</c:v>
                </c:pt>
                <c:pt idx="9">
                  <c:v>34038651.490000002</c:v>
                </c:pt>
                <c:pt idx="10">
                  <c:v>33945856.759999998</c:v>
                </c:pt>
                <c:pt idx="11">
                  <c:v>20358223.129999999</c:v>
                </c:pt>
              </c:numCache>
            </c:numRef>
          </c:val>
          <c:smooth val="0"/>
          <c:extLst>
            <c:ext xmlns:c16="http://schemas.microsoft.com/office/drawing/2014/chart" uri="{C3380CC4-5D6E-409C-BE32-E72D297353CC}">
              <c16:uniqueId val="{00000015-B8B9-40EB-BCF9-4CEDAE90F7CC}"/>
            </c:ext>
          </c:extLst>
        </c:ser>
        <c:ser>
          <c:idx val="5"/>
          <c:order val="5"/>
          <c:tx>
            <c:strRef>
              <c:f>pivot!$G$97:$G$98</c:f>
              <c:strCache>
                <c:ptCount val="1"/>
                <c:pt idx="0">
                  <c:v>Phoenix</c:v>
                </c:pt>
              </c:strCache>
            </c:strRef>
          </c:tx>
          <c:spPr>
            <a:ln w="28575" cap="rnd">
              <a:solidFill>
                <a:schemeClr val="accent6"/>
              </a:solidFill>
              <a:round/>
            </a:ln>
            <a:effectLst/>
          </c:spPr>
          <c:marker>
            <c:symbol val="none"/>
          </c:marker>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pivot!$G$99:$G$111</c:f>
              <c:numCache>
                <c:formatCode>General</c:formatCode>
                <c:ptCount val="12"/>
                <c:pt idx="0">
                  <c:v>10695929.1</c:v>
                </c:pt>
                <c:pt idx="1">
                  <c:v>15600310.09</c:v>
                </c:pt>
                <c:pt idx="2">
                  <c:v>20928138.079999998</c:v>
                </c:pt>
                <c:pt idx="3">
                  <c:v>18542254.07</c:v>
                </c:pt>
                <c:pt idx="4">
                  <c:v>21119305.600000001</c:v>
                </c:pt>
                <c:pt idx="5">
                  <c:v>17584309.120000001</c:v>
                </c:pt>
                <c:pt idx="6">
                  <c:v>22968881.800000001</c:v>
                </c:pt>
                <c:pt idx="7">
                  <c:v>15264248.83</c:v>
                </c:pt>
                <c:pt idx="8">
                  <c:v>18860920.789999999</c:v>
                </c:pt>
                <c:pt idx="9">
                  <c:v>21807074.100000001</c:v>
                </c:pt>
                <c:pt idx="10">
                  <c:v>23446695.440000001</c:v>
                </c:pt>
                <c:pt idx="11">
                  <c:v>15610817.890000001</c:v>
                </c:pt>
              </c:numCache>
            </c:numRef>
          </c:val>
          <c:smooth val="0"/>
          <c:extLst>
            <c:ext xmlns:c16="http://schemas.microsoft.com/office/drawing/2014/chart" uri="{C3380CC4-5D6E-409C-BE32-E72D297353CC}">
              <c16:uniqueId val="{00000016-B8B9-40EB-BCF9-4CEDAE90F7CC}"/>
            </c:ext>
          </c:extLst>
        </c:ser>
        <c:dLbls>
          <c:showLegendKey val="0"/>
          <c:showVal val="0"/>
          <c:showCatName val="0"/>
          <c:showSerName val="0"/>
          <c:showPercent val="0"/>
          <c:showBubbleSize val="0"/>
        </c:dLbls>
        <c:smooth val="0"/>
        <c:axId val="1322765679"/>
        <c:axId val="1322772335"/>
      </c:lineChart>
      <c:catAx>
        <c:axId val="132276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72335"/>
        <c:crosses val="autoZero"/>
        <c:auto val="1"/>
        <c:lblAlgn val="ctr"/>
        <c:lblOffset val="100"/>
        <c:noMultiLvlLbl val="0"/>
      </c:catAx>
      <c:valAx>
        <c:axId val="1322772335"/>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layout>
            <c:manualLayout>
              <c:xMode val="edge"/>
              <c:yMode val="edge"/>
              <c:x val="5.4824561403508769E-3"/>
              <c:y val="7.1725081983799649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65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Dashboard.xlsx]pivot!PivotTable3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stacked"/>
        <c:varyColors val="0"/>
        <c:ser>
          <c:idx val="0"/>
          <c:order val="0"/>
          <c:tx>
            <c:strRef>
              <c:f>pivot!$B$41:$B$42</c:f>
              <c:strCache>
                <c:ptCount val="1"/>
                <c:pt idx="0">
                  <c:v>2021</c:v>
                </c:pt>
              </c:strCache>
            </c:strRef>
          </c:tx>
          <c:spPr>
            <a:solidFill>
              <a:schemeClr val="accent6">
                <a:shade val="65000"/>
              </a:schemeClr>
            </a:solidFill>
            <a:ln>
              <a:noFill/>
            </a:ln>
            <a:effectLst/>
          </c:spPr>
          <c:invertIfNegative val="0"/>
          <c:cat>
            <c:strRef>
              <c:f>pivot!$A$43:$A$49</c:f>
              <c:strCache>
                <c:ptCount val="6"/>
                <c:pt idx="0">
                  <c:v>New York</c:v>
                </c:pt>
                <c:pt idx="1">
                  <c:v>Austin</c:v>
                </c:pt>
                <c:pt idx="2">
                  <c:v>Los Angeles</c:v>
                </c:pt>
                <c:pt idx="3">
                  <c:v>Phoenix</c:v>
                </c:pt>
                <c:pt idx="4">
                  <c:v>Houston</c:v>
                </c:pt>
                <c:pt idx="5">
                  <c:v>Denver</c:v>
                </c:pt>
              </c:strCache>
            </c:strRef>
          </c:cat>
          <c:val>
            <c:numRef>
              <c:f>pivot!$B$43:$B$49</c:f>
              <c:numCache>
                <c:formatCode>0</c:formatCode>
                <c:ptCount val="6"/>
                <c:pt idx="0">
                  <c:v>105868992.5</c:v>
                </c:pt>
                <c:pt idx="1">
                  <c:v>119302212</c:v>
                </c:pt>
                <c:pt idx="2">
                  <c:v>99159440</c:v>
                </c:pt>
                <c:pt idx="3">
                  <c:v>67731005</c:v>
                </c:pt>
                <c:pt idx="4">
                  <c:v>59032680</c:v>
                </c:pt>
                <c:pt idx="5">
                  <c:v>69245792.5</c:v>
                </c:pt>
              </c:numCache>
            </c:numRef>
          </c:val>
          <c:extLst>
            <c:ext xmlns:c16="http://schemas.microsoft.com/office/drawing/2014/chart" uri="{C3380CC4-5D6E-409C-BE32-E72D297353CC}">
              <c16:uniqueId val="{00000000-1F9A-4C72-89CF-57AFE9426AFC}"/>
            </c:ext>
          </c:extLst>
        </c:ser>
        <c:ser>
          <c:idx val="1"/>
          <c:order val="1"/>
          <c:tx>
            <c:strRef>
              <c:f>pivot!$C$41:$C$42</c:f>
              <c:strCache>
                <c:ptCount val="1"/>
                <c:pt idx="0">
                  <c:v>2022</c:v>
                </c:pt>
              </c:strCache>
            </c:strRef>
          </c:tx>
          <c:spPr>
            <a:solidFill>
              <a:schemeClr val="accent6"/>
            </a:solidFill>
            <a:ln>
              <a:noFill/>
            </a:ln>
            <a:effectLst/>
          </c:spPr>
          <c:invertIfNegative val="0"/>
          <c:cat>
            <c:strRef>
              <c:f>pivot!$A$43:$A$49</c:f>
              <c:strCache>
                <c:ptCount val="6"/>
                <c:pt idx="0">
                  <c:v>New York</c:v>
                </c:pt>
                <c:pt idx="1">
                  <c:v>Austin</c:v>
                </c:pt>
                <c:pt idx="2">
                  <c:v>Los Angeles</c:v>
                </c:pt>
                <c:pt idx="3">
                  <c:v>Phoenix</c:v>
                </c:pt>
                <c:pt idx="4">
                  <c:v>Houston</c:v>
                </c:pt>
                <c:pt idx="5">
                  <c:v>Denver</c:v>
                </c:pt>
              </c:strCache>
            </c:strRef>
          </c:cat>
          <c:val>
            <c:numRef>
              <c:f>pivot!$C$43:$C$49</c:f>
              <c:numCache>
                <c:formatCode>0</c:formatCode>
                <c:ptCount val="6"/>
                <c:pt idx="0">
                  <c:v>153281439.59</c:v>
                </c:pt>
                <c:pt idx="1">
                  <c:v>113075370.54000001</c:v>
                </c:pt>
                <c:pt idx="2">
                  <c:v>112375755.89</c:v>
                </c:pt>
                <c:pt idx="3">
                  <c:v>96871684.799999997</c:v>
                </c:pt>
                <c:pt idx="4">
                  <c:v>79751237.140000001</c:v>
                </c:pt>
                <c:pt idx="5">
                  <c:v>67166236.159999996</c:v>
                </c:pt>
              </c:numCache>
            </c:numRef>
          </c:val>
          <c:extLst>
            <c:ext xmlns:c16="http://schemas.microsoft.com/office/drawing/2014/chart" uri="{C3380CC4-5D6E-409C-BE32-E72D297353CC}">
              <c16:uniqueId val="{00000002-DDE0-4E32-A821-3BE0EE315D30}"/>
            </c:ext>
          </c:extLst>
        </c:ser>
        <c:ser>
          <c:idx val="2"/>
          <c:order val="2"/>
          <c:tx>
            <c:strRef>
              <c:f>pivot!$D$41:$D$42</c:f>
              <c:strCache>
                <c:ptCount val="1"/>
                <c:pt idx="0">
                  <c:v>2023</c:v>
                </c:pt>
              </c:strCache>
            </c:strRef>
          </c:tx>
          <c:spPr>
            <a:solidFill>
              <a:schemeClr val="accent6">
                <a:tint val="65000"/>
              </a:schemeClr>
            </a:solidFill>
            <a:ln>
              <a:noFill/>
            </a:ln>
            <a:effectLst/>
          </c:spPr>
          <c:invertIfNegative val="0"/>
          <c:cat>
            <c:strRef>
              <c:f>pivot!$A$43:$A$49</c:f>
              <c:strCache>
                <c:ptCount val="6"/>
                <c:pt idx="0">
                  <c:v>New York</c:v>
                </c:pt>
                <c:pt idx="1">
                  <c:v>Austin</c:v>
                </c:pt>
                <c:pt idx="2">
                  <c:v>Los Angeles</c:v>
                </c:pt>
                <c:pt idx="3">
                  <c:v>Phoenix</c:v>
                </c:pt>
                <c:pt idx="4">
                  <c:v>Houston</c:v>
                </c:pt>
                <c:pt idx="5">
                  <c:v>Denver</c:v>
                </c:pt>
              </c:strCache>
            </c:strRef>
          </c:cat>
          <c:val>
            <c:numRef>
              <c:f>pivot!$D$43:$D$49</c:f>
              <c:numCache>
                <c:formatCode>0</c:formatCode>
                <c:ptCount val="6"/>
                <c:pt idx="0">
                  <c:v>103170260.08</c:v>
                </c:pt>
                <c:pt idx="1">
                  <c:v>100913141.27</c:v>
                </c:pt>
                <c:pt idx="2">
                  <c:v>100460500.98</c:v>
                </c:pt>
                <c:pt idx="3">
                  <c:v>57827893.450000003</c:v>
                </c:pt>
                <c:pt idx="4">
                  <c:v>53245677.439999998</c:v>
                </c:pt>
                <c:pt idx="5">
                  <c:v>57067225.609999999</c:v>
                </c:pt>
              </c:numCache>
            </c:numRef>
          </c:val>
          <c:extLst>
            <c:ext xmlns:c16="http://schemas.microsoft.com/office/drawing/2014/chart" uri="{C3380CC4-5D6E-409C-BE32-E72D297353CC}">
              <c16:uniqueId val="{00000003-DDE0-4E32-A821-3BE0EE315D30}"/>
            </c:ext>
          </c:extLst>
        </c:ser>
        <c:dLbls>
          <c:showLegendKey val="0"/>
          <c:showVal val="0"/>
          <c:showCatName val="0"/>
          <c:showSerName val="0"/>
          <c:showPercent val="0"/>
          <c:showBubbleSize val="0"/>
        </c:dLbls>
        <c:gapWidth val="150"/>
        <c:overlap val="100"/>
        <c:axId val="1314816255"/>
        <c:axId val="1314821663"/>
      </c:barChart>
      <c:catAx>
        <c:axId val="131481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1663"/>
        <c:crosses val="autoZero"/>
        <c:auto val="1"/>
        <c:lblAlgn val="ctr"/>
        <c:lblOffset val="100"/>
        <c:noMultiLvlLbl val="0"/>
      </c:catAx>
      <c:valAx>
        <c:axId val="13148216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1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Dashboard.xlsx]pivot!PivotTable4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hade val="70000"/>
            </a:schemeClr>
          </a:solidFill>
          <a:ln w="19050">
            <a:solidFill>
              <a:schemeClr val="lt1"/>
            </a:solidFill>
          </a:ln>
          <a:effectLst/>
        </c:spPr>
      </c:pivotFmt>
      <c:pivotFmt>
        <c:idx val="3"/>
        <c:spPr>
          <a:solidFill>
            <a:schemeClr val="accent6">
              <a:shade val="50000"/>
            </a:schemeClr>
          </a:solidFill>
          <a:ln w="19050">
            <a:solidFill>
              <a:schemeClr val="lt1"/>
            </a:solidFill>
          </a:ln>
          <a:effectLst/>
        </c:spPr>
      </c:pivotFmt>
      <c:pivotFmt>
        <c:idx val="4"/>
        <c:spPr>
          <a:solidFill>
            <a:schemeClr val="accent6">
              <a:shade val="90000"/>
            </a:schemeClr>
          </a:solidFill>
          <a:ln w="19050">
            <a:solidFill>
              <a:schemeClr val="lt1"/>
            </a:solidFill>
          </a:ln>
          <a:effectLst/>
        </c:spPr>
      </c:pivotFmt>
      <c:pivotFmt>
        <c:idx val="5"/>
        <c:spPr>
          <a:solidFill>
            <a:schemeClr val="accent6">
              <a:tint val="70000"/>
            </a:schemeClr>
          </a:solidFill>
          <a:ln w="19050">
            <a:solidFill>
              <a:schemeClr val="lt1"/>
            </a:solidFill>
          </a:ln>
          <a:effectLst/>
        </c:spPr>
      </c:pivotFmt>
      <c:pivotFmt>
        <c:idx val="6"/>
        <c:spPr>
          <a:solidFill>
            <a:schemeClr val="accent6">
              <a:tint val="70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hade val="70000"/>
            </a:schemeClr>
          </a:solidFill>
          <a:ln w="19050">
            <a:solidFill>
              <a:schemeClr val="lt1"/>
            </a:solidFill>
          </a:ln>
          <a:effectLst/>
        </c:spPr>
      </c:pivotFmt>
      <c:pivotFmt>
        <c:idx val="9"/>
        <c:spPr>
          <a:solidFill>
            <a:schemeClr val="accent6">
              <a:shade val="50000"/>
            </a:schemeClr>
          </a:solidFill>
          <a:ln w="19050">
            <a:solidFill>
              <a:schemeClr val="lt1"/>
            </a:solidFill>
          </a:ln>
          <a:effectLst/>
        </c:spPr>
      </c:pivotFmt>
      <c:pivotFmt>
        <c:idx val="10"/>
        <c:spPr>
          <a:solidFill>
            <a:schemeClr val="accent6">
              <a:shade val="90000"/>
            </a:schemeClr>
          </a:solidFill>
          <a:ln w="19050">
            <a:solidFill>
              <a:schemeClr val="lt1"/>
            </a:solidFill>
          </a:ln>
          <a:effectLst/>
        </c:spPr>
      </c:pivotFmt>
      <c:pivotFmt>
        <c:idx val="11"/>
        <c:spPr>
          <a:solidFill>
            <a:schemeClr val="accent6">
              <a:tint val="70000"/>
            </a:schemeClr>
          </a:solidFill>
          <a:ln w="19050">
            <a:solidFill>
              <a:schemeClr val="lt1"/>
            </a:solidFill>
          </a:ln>
          <a:effectLst/>
        </c:spPr>
      </c:pivotFmt>
      <c:pivotFmt>
        <c:idx val="12"/>
        <c:spPr>
          <a:solidFill>
            <a:schemeClr val="accent6">
              <a:tint val="70000"/>
            </a:schemeClr>
          </a:solidFill>
          <a:ln w="19050">
            <a:solidFill>
              <a:schemeClr val="lt1"/>
            </a:solidFill>
          </a:ln>
          <a:effectLst/>
        </c:spPr>
      </c:pivotFmt>
      <c:pivotFmt>
        <c:idx val="13"/>
        <c:spPr>
          <a:solidFill>
            <a:schemeClr val="accent6"/>
          </a:solidFill>
          <a:ln w="19050">
            <a:solidFill>
              <a:schemeClr val="lt1"/>
            </a:solidFill>
          </a:ln>
          <a:effectLst/>
        </c:spPr>
      </c:pivotFmt>
    </c:pivotFmts>
    <c:plotArea>
      <c:layout/>
      <c:doughnutChart>
        <c:varyColors val="1"/>
        <c:ser>
          <c:idx val="0"/>
          <c:order val="0"/>
          <c:tx>
            <c:strRef>
              <c:f>pivot!$B$60</c:f>
              <c:strCache>
                <c:ptCount val="1"/>
                <c:pt idx="0">
                  <c:v>Total</c:v>
                </c:pt>
              </c:strCache>
            </c:strRef>
          </c:tx>
          <c:dPt>
            <c:idx val="0"/>
            <c:bubble3D val="0"/>
            <c:spPr>
              <a:solidFill>
                <a:schemeClr val="accent6">
                  <a:shade val="70000"/>
                </a:schemeClr>
              </a:solidFill>
              <a:ln w="19050">
                <a:solidFill>
                  <a:schemeClr val="lt1"/>
                </a:solidFill>
              </a:ln>
              <a:effectLst/>
            </c:spPr>
            <c:extLst>
              <c:ext xmlns:c16="http://schemas.microsoft.com/office/drawing/2014/chart" uri="{C3380CC4-5D6E-409C-BE32-E72D297353CC}">
                <c16:uniqueId val="{00000001-A635-408A-AF61-E334B7A7B9D0}"/>
              </c:ext>
            </c:extLst>
          </c:dPt>
          <c:dPt>
            <c:idx val="1"/>
            <c:bubble3D val="0"/>
            <c:spPr>
              <a:solidFill>
                <a:schemeClr val="accent6">
                  <a:shade val="50000"/>
                </a:schemeClr>
              </a:solidFill>
              <a:ln w="19050">
                <a:solidFill>
                  <a:schemeClr val="lt1"/>
                </a:solidFill>
              </a:ln>
              <a:effectLst/>
            </c:spPr>
            <c:extLst>
              <c:ext xmlns:c16="http://schemas.microsoft.com/office/drawing/2014/chart" uri="{C3380CC4-5D6E-409C-BE32-E72D297353CC}">
                <c16:uniqueId val="{00000003-A635-408A-AF61-E334B7A7B9D0}"/>
              </c:ext>
            </c:extLst>
          </c:dPt>
          <c:dPt>
            <c:idx val="2"/>
            <c:bubble3D val="0"/>
            <c:spPr>
              <a:solidFill>
                <a:schemeClr val="accent6">
                  <a:shade val="90000"/>
                </a:schemeClr>
              </a:solidFill>
              <a:ln w="19050">
                <a:solidFill>
                  <a:schemeClr val="lt1"/>
                </a:solidFill>
              </a:ln>
              <a:effectLst/>
            </c:spPr>
            <c:extLst>
              <c:ext xmlns:c16="http://schemas.microsoft.com/office/drawing/2014/chart" uri="{C3380CC4-5D6E-409C-BE32-E72D297353CC}">
                <c16:uniqueId val="{00000005-A635-408A-AF61-E334B7A7B9D0}"/>
              </c:ext>
            </c:extLst>
          </c:dPt>
          <c:dPt>
            <c:idx val="3"/>
            <c:bubble3D val="0"/>
            <c:spPr>
              <a:solidFill>
                <a:schemeClr val="accent6">
                  <a:tint val="70000"/>
                </a:schemeClr>
              </a:solidFill>
              <a:ln w="19050">
                <a:solidFill>
                  <a:schemeClr val="lt1"/>
                </a:solidFill>
              </a:ln>
              <a:effectLst/>
            </c:spPr>
            <c:extLst>
              <c:ext xmlns:c16="http://schemas.microsoft.com/office/drawing/2014/chart" uri="{C3380CC4-5D6E-409C-BE32-E72D297353CC}">
                <c16:uniqueId val="{00000007-A635-408A-AF61-E334B7A7B9D0}"/>
              </c:ext>
            </c:extLst>
          </c:dPt>
          <c:dPt>
            <c:idx val="4"/>
            <c:bubble3D val="0"/>
            <c:spPr>
              <a:solidFill>
                <a:schemeClr val="accent6">
                  <a:tint val="70000"/>
                </a:schemeClr>
              </a:solidFill>
              <a:ln w="19050">
                <a:solidFill>
                  <a:schemeClr val="lt1"/>
                </a:solidFill>
              </a:ln>
              <a:effectLst/>
            </c:spPr>
            <c:extLst>
              <c:ext xmlns:c16="http://schemas.microsoft.com/office/drawing/2014/chart" uri="{C3380CC4-5D6E-409C-BE32-E72D297353CC}">
                <c16:uniqueId val="{00000009-A635-408A-AF61-E334B7A7B9D0}"/>
              </c:ext>
            </c:extLst>
          </c:dPt>
          <c:dPt>
            <c:idx val="5"/>
            <c:bubble3D val="0"/>
            <c:spPr>
              <a:solidFill>
                <a:schemeClr val="accent6">
                  <a:tint val="50000"/>
                </a:schemeClr>
              </a:solidFill>
              <a:ln w="19050">
                <a:solidFill>
                  <a:schemeClr val="lt1"/>
                </a:solidFill>
              </a:ln>
              <a:effectLst/>
            </c:spPr>
            <c:extLst>
              <c:ext xmlns:c16="http://schemas.microsoft.com/office/drawing/2014/chart" uri="{C3380CC4-5D6E-409C-BE32-E72D297353CC}">
                <c16:uniqueId val="{0000000B-A635-408A-AF61-E334B7A7B9D0}"/>
              </c:ext>
            </c:extLst>
          </c:dPt>
          <c:cat>
            <c:strRef>
              <c:f>pivot!$A$61:$A$67</c:f>
              <c:strCache>
                <c:ptCount val="6"/>
                <c:pt idx="0">
                  <c:v>New York</c:v>
                </c:pt>
                <c:pt idx="1">
                  <c:v>Austin</c:v>
                </c:pt>
                <c:pt idx="2">
                  <c:v>Los Angeles</c:v>
                </c:pt>
                <c:pt idx="3">
                  <c:v>Phoenix</c:v>
                </c:pt>
                <c:pt idx="4">
                  <c:v>Denver</c:v>
                </c:pt>
                <c:pt idx="5">
                  <c:v>Houston</c:v>
                </c:pt>
              </c:strCache>
            </c:strRef>
          </c:cat>
          <c:val>
            <c:numRef>
              <c:f>pivot!$B$61:$B$67</c:f>
              <c:numCache>
                <c:formatCode>0</c:formatCode>
                <c:ptCount val="6"/>
                <c:pt idx="0">
                  <c:v>362320692.17000002</c:v>
                </c:pt>
                <c:pt idx="1">
                  <c:v>333290723.81</c:v>
                </c:pt>
                <c:pt idx="2">
                  <c:v>311995696.87</c:v>
                </c:pt>
                <c:pt idx="3">
                  <c:v>222430583.25</c:v>
                </c:pt>
                <c:pt idx="4">
                  <c:v>193479254.26999998</c:v>
                </c:pt>
                <c:pt idx="5">
                  <c:v>192029594.57999998</c:v>
                </c:pt>
              </c:numCache>
            </c:numRef>
          </c:val>
          <c:extLst>
            <c:ext xmlns:c16="http://schemas.microsoft.com/office/drawing/2014/chart" uri="{C3380CC4-5D6E-409C-BE32-E72D297353CC}">
              <c16:uniqueId val="{00000000-5646-4EA9-8642-5870AF166C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Dashboard.xlsx]pivot!PivotTable5</c:name>
    <c:fmtId val="2"/>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bar"/>
        <c:grouping val="stacked"/>
        <c:varyColors val="0"/>
        <c:ser>
          <c:idx val="0"/>
          <c:order val="0"/>
          <c:tx>
            <c:strRef>
              <c:f>pivot!$B$78:$B$79</c:f>
              <c:strCache>
                <c:ptCount val="1"/>
                <c:pt idx="0">
                  <c:v>2021</c:v>
                </c:pt>
              </c:strCache>
            </c:strRef>
          </c:tx>
          <c:spPr>
            <a:solidFill>
              <a:schemeClr val="accent6">
                <a:shade val="65000"/>
              </a:schemeClr>
            </a:solidFill>
            <a:ln>
              <a:noFill/>
            </a:ln>
            <a:effectLst/>
          </c:spPr>
          <c:invertIfNegative val="0"/>
          <c:cat>
            <c:strRef>
              <c:f>pivot!$A$80:$A$86</c:f>
              <c:strCache>
                <c:ptCount val="6"/>
                <c:pt idx="0">
                  <c:v>Denver</c:v>
                </c:pt>
                <c:pt idx="1">
                  <c:v>Houston</c:v>
                </c:pt>
                <c:pt idx="2">
                  <c:v>Phoenix</c:v>
                </c:pt>
                <c:pt idx="3">
                  <c:v>Los Angeles</c:v>
                </c:pt>
                <c:pt idx="4">
                  <c:v>Austin</c:v>
                </c:pt>
                <c:pt idx="5">
                  <c:v>New York</c:v>
                </c:pt>
              </c:strCache>
            </c:strRef>
          </c:cat>
          <c:val>
            <c:numRef>
              <c:f>pivot!$B$80:$B$86</c:f>
              <c:numCache>
                <c:formatCode>General</c:formatCode>
                <c:ptCount val="6"/>
                <c:pt idx="0">
                  <c:v>4569</c:v>
                </c:pt>
                <c:pt idx="1">
                  <c:v>4003</c:v>
                </c:pt>
                <c:pt idx="2">
                  <c:v>4461</c:v>
                </c:pt>
                <c:pt idx="3">
                  <c:v>6703</c:v>
                </c:pt>
                <c:pt idx="4">
                  <c:v>7716</c:v>
                </c:pt>
                <c:pt idx="5">
                  <c:v>6993</c:v>
                </c:pt>
              </c:numCache>
            </c:numRef>
          </c:val>
          <c:extLst>
            <c:ext xmlns:c16="http://schemas.microsoft.com/office/drawing/2014/chart" uri="{C3380CC4-5D6E-409C-BE32-E72D297353CC}">
              <c16:uniqueId val="{00000000-6711-4055-9B5E-DC31B8C8099A}"/>
            </c:ext>
          </c:extLst>
        </c:ser>
        <c:ser>
          <c:idx val="1"/>
          <c:order val="1"/>
          <c:tx>
            <c:strRef>
              <c:f>pivot!$C$78:$C$79</c:f>
              <c:strCache>
                <c:ptCount val="1"/>
                <c:pt idx="0">
                  <c:v>2022</c:v>
                </c:pt>
              </c:strCache>
            </c:strRef>
          </c:tx>
          <c:spPr>
            <a:solidFill>
              <a:schemeClr val="accent6"/>
            </a:solidFill>
            <a:ln>
              <a:noFill/>
            </a:ln>
            <a:effectLst/>
          </c:spPr>
          <c:invertIfNegative val="0"/>
          <c:cat>
            <c:strRef>
              <c:f>pivot!$A$80:$A$86</c:f>
              <c:strCache>
                <c:ptCount val="6"/>
                <c:pt idx="0">
                  <c:v>Denver</c:v>
                </c:pt>
                <c:pt idx="1">
                  <c:v>Houston</c:v>
                </c:pt>
                <c:pt idx="2">
                  <c:v>Phoenix</c:v>
                </c:pt>
                <c:pt idx="3">
                  <c:v>Los Angeles</c:v>
                </c:pt>
                <c:pt idx="4">
                  <c:v>Austin</c:v>
                </c:pt>
                <c:pt idx="5">
                  <c:v>New York</c:v>
                </c:pt>
              </c:strCache>
            </c:strRef>
          </c:cat>
          <c:val>
            <c:numRef>
              <c:f>pivot!$C$80:$C$86</c:f>
              <c:numCache>
                <c:formatCode>General</c:formatCode>
                <c:ptCount val="6"/>
                <c:pt idx="0">
                  <c:v>3273</c:v>
                </c:pt>
                <c:pt idx="1">
                  <c:v>4055</c:v>
                </c:pt>
                <c:pt idx="2">
                  <c:v>4613</c:v>
                </c:pt>
                <c:pt idx="3">
                  <c:v>5425</c:v>
                </c:pt>
                <c:pt idx="4">
                  <c:v>5670</c:v>
                </c:pt>
                <c:pt idx="5">
                  <c:v>7152</c:v>
                </c:pt>
              </c:numCache>
            </c:numRef>
          </c:val>
          <c:extLst>
            <c:ext xmlns:c16="http://schemas.microsoft.com/office/drawing/2014/chart" uri="{C3380CC4-5D6E-409C-BE32-E72D297353CC}">
              <c16:uniqueId val="{00000002-6531-40B1-9C5F-32F7BF15AAE5}"/>
            </c:ext>
          </c:extLst>
        </c:ser>
        <c:ser>
          <c:idx val="2"/>
          <c:order val="2"/>
          <c:tx>
            <c:strRef>
              <c:f>pivot!$D$78:$D$79</c:f>
              <c:strCache>
                <c:ptCount val="1"/>
                <c:pt idx="0">
                  <c:v>2023</c:v>
                </c:pt>
              </c:strCache>
            </c:strRef>
          </c:tx>
          <c:spPr>
            <a:solidFill>
              <a:schemeClr val="accent6">
                <a:tint val="65000"/>
              </a:schemeClr>
            </a:solidFill>
            <a:ln>
              <a:noFill/>
            </a:ln>
            <a:effectLst/>
          </c:spPr>
          <c:invertIfNegative val="0"/>
          <c:cat>
            <c:strRef>
              <c:f>pivot!$A$80:$A$86</c:f>
              <c:strCache>
                <c:ptCount val="6"/>
                <c:pt idx="0">
                  <c:v>Denver</c:v>
                </c:pt>
                <c:pt idx="1">
                  <c:v>Houston</c:v>
                </c:pt>
                <c:pt idx="2">
                  <c:v>Phoenix</c:v>
                </c:pt>
                <c:pt idx="3">
                  <c:v>Los Angeles</c:v>
                </c:pt>
                <c:pt idx="4">
                  <c:v>Austin</c:v>
                </c:pt>
                <c:pt idx="5">
                  <c:v>New York</c:v>
                </c:pt>
              </c:strCache>
            </c:strRef>
          </c:cat>
          <c:val>
            <c:numRef>
              <c:f>pivot!$D$80:$D$86</c:f>
              <c:numCache>
                <c:formatCode>General</c:formatCode>
                <c:ptCount val="6"/>
                <c:pt idx="0">
                  <c:v>2206</c:v>
                </c:pt>
                <c:pt idx="1">
                  <c:v>2240</c:v>
                </c:pt>
                <c:pt idx="2">
                  <c:v>2245</c:v>
                </c:pt>
                <c:pt idx="3">
                  <c:v>3803</c:v>
                </c:pt>
                <c:pt idx="4">
                  <c:v>3608</c:v>
                </c:pt>
                <c:pt idx="5">
                  <c:v>3909</c:v>
                </c:pt>
              </c:numCache>
            </c:numRef>
          </c:val>
          <c:extLst>
            <c:ext xmlns:c16="http://schemas.microsoft.com/office/drawing/2014/chart" uri="{C3380CC4-5D6E-409C-BE32-E72D297353CC}">
              <c16:uniqueId val="{00000003-6531-40B1-9C5F-32F7BF15AAE5}"/>
            </c:ext>
          </c:extLst>
        </c:ser>
        <c:dLbls>
          <c:showLegendKey val="0"/>
          <c:showVal val="0"/>
          <c:showCatName val="0"/>
          <c:showSerName val="0"/>
          <c:showPercent val="0"/>
          <c:showBubbleSize val="0"/>
        </c:dLbls>
        <c:gapWidth val="150"/>
        <c:overlap val="100"/>
        <c:axId val="1322788975"/>
        <c:axId val="1322788559"/>
      </c:barChart>
      <c:catAx>
        <c:axId val="132278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88559"/>
        <c:crosses val="autoZero"/>
        <c:auto val="1"/>
        <c:lblAlgn val="ctr"/>
        <c:lblOffset val="100"/>
        <c:noMultiLvlLbl val="0"/>
      </c:catAx>
      <c:valAx>
        <c:axId val="1322788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8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Dashboard.xlsx]pivot!PivotTable6</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pivot!$B$97:$B$98</c:f>
              <c:strCache>
                <c:ptCount val="1"/>
                <c:pt idx="0">
                  <c:v>Austin</c:v>
                </c:pt>
              </c:strCache>
            </c:strRef>
          </c:tx>
          <c:spPr>
            <a:ln w="28575" cap="rnd">
              <a:solidFill>
                <a:schemeClr val="accent1"/>
              </a:solidFill>
              <a:round/>
            </a:ln>
            <a:effectLst/>
          </c:spPr>
          <c:marker>
            <c:symbol val="none"/>
          </c:marker>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pivot!$B$99:$B$111</c:f>
              <c:numCache>
                <c:formatCode>General</c:formatCode>
                <c:ptCount val="12"/>
                <c:pt idx="0">
                  <c:v>28638466.829999998</c:v>
                </c:pt>
                <c:pt idx="1">
                  <c:v>22629551</c:v>
                </c:pt>
                <c:pt idx="2">
                  <c:v>30495652.120000001</c:v>
                </c:pt>
                <c:pt idx="3">
                  <c:v>19262488.899999999</c:v>
                </c:pt>
                <c:pt idx="4">
                  <c:v>32870342.82</c:v>
                </c:pt>
                <c:pt idx="5">
                  <c:v>26639508.420000002</c:v>
                </c:pt>
                <c:pt idx="6">
                  <c:v>34001455.289999999</c:v>
                </c:pt>
                <c:pt idx="7">
                  <c:v>26609253.93</c:v>
                </c:pt>
                <c:pt idx="8">
                  <c:v>28580106.800000001</c:v>
                </c:pt>
                <c:pt idx="9">
                  <c:v>36309420.32</c:v>
                </c:pt>
                <c:pt idx="10">
                  <c:v>27355791.940000001</c:v>
                </c:pt>
                <c:pt idx="11">
                  <c:v>19619837.629999999</c:v>
                </c:pt>
              </c:numCache>
            </c:numRef>
          </c:val>
          <c:smooth val="0"/>
          <c:extLst>
            <c:ext xmlns:c16="http://schemas.microsoft.com/office/drawing/2014/chart" uri="{C3380CC4-5D6E-409C-BE32-E72D297353CC}">
              <c16:uniqueId val="{00000000-81A5-49E4-ACBD-4B6D18B89DF2}"/>
            </c:ext>
          </c:extLst>
        </c:ser>
        <c:ser>
          <c:idx val="1"/>
          <c:order val="1"/>
          <c:tx>
            <c:strRef>
              <c:f>pivot!$C$97:$C$98</c:f>
              <c:strCache>
                <c:ptCount val="1"/>
                <c:pt idx="0">
                  <c:v>Denver</c:v>
                </c:pt>
              </c:strCache>
            </c:strRef>
          </c:tx>
          <c:spPr>
            <a:ln w="28575" cap="rnd">
              <a:solidFill>
                <a:schemeClr val="accent2"/>
              </a:solidFill>
              <a:round/>
            </a:ln>
            <a:effectLst/>
          </c:spPr>
          <c:marker>
            <c:symbol val="none"/>
          </c:marker>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pivot!$C$99:$C$111</c:f>
              <c:numCache>
                <c:formatCode>General</c:formatCode>
                <c:ptCount val="12"/>
                <c:pt idx="0">
                  <c:v>11278835.539999999</c:v>
                </c:pt>
                <c:pt idx="1">
                  <c:v>13586469.77</c:v>
                </c:pt>
                <c:pt idx="2">
                  <c:v>19087482.34</c:v>
                </c:pt>
                <c:pt idx="3">
                  <c:v>16897004.75</c:v>
                </c:pt>
                <c:pt idx="4">
                  <c:v>17947868.23</c:v>
                </c:pt>
                <c:pt idx="5">
                  <c:v>16600377.84</c:v>
                </c:pt>
                <c:pt idx="6">
                  <c:v>19497412.219999999</c:v>
                </c:pt>
                <c:pt idx="7">
                  <c:v>14324442.66</c:v>
                </c:pt>
                <c:pt idx="8">
                  <c:v>16085520.35</c:v>
                </c:pt>
                <c:pt idx="9">
                  <c:v>20259059.59</c:v>
                </c:pt>
                <c:pt idx="10">
                  <c:v>16081774.83</c:v>
                </c:pt>
                <c:pt idx="11">
                  <c:v>11833005.810000001</c:v>
                </c:pt>
              </c:numCache>
            </c:numRef>
          </c:val>
          <c:smooth val="0"/>
          <c:extLst>
            <c:ext xmlns:c16="http://schemas.microsoft.com/office/drawing/2014/chart" uri="{C3380CC4-5D6E-409C-BE32-E72D297353CC}">
              <c16:uniqueId val="{00000005-7D55-46DB-AF05-E963299334EF}"/>
            </c:ext>
          </c:extLst>
        </c:ser>
        <c:ser>
          <c:idx val="2"/>
          <c:order val="2"/>
          <c:tx>
            <c:strRef>
              <c:f>pivot!$D$97:$D$98</c:f>
              <c:strCache>
                <c:ptCount val="1"/>
                <c:pt idx="0">
                  <c:v>Houston</c:v>
                </c:pt>
              </c:strCache>
            </c:strRef>
          </c:tx>
          <c:spPr>
            <a:ln w="28575" cap="rnd">
              <a:solidFill>
                <a:schemeClr val="accent3"/>
              </a:solidFill>
              <a:round/>
            </a:ln>
            <a:effectLst/>
          </c:spPr>
          <c:marker>
            <c:symbol val="none"/>
          </c:marker>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pivot!$D$99:$D$111</c:f>
              <c:numCache>
                <c:formatCode>General</c:formatCode>
                <c:ptCount val="12"/>
                <c:pt idx="0">
                  <c:v>11435581.34</c:v>
                </c:pt>
                <c:pt idx="1">
                  <c:v>13860116.6</c:v>
                </c:pt>
                <c:pt idx="2">
                  <c:v>16565783.17</c:v>
                </c:pt>
                <c:pt idx="3">
                  <c:v>15744467.439999999</c:v>
                </c:pt>
                <c:pt idx="4">
                  <c:v>18076169.809999999</c:v>
                </c:pt>
                <c:pt idx="5">
                  <c:v>13373356.68</c:v>
                </c:pt>
                <c:pt idx="6">
                  <c:v>17793938.25</c:v>
                </c:pt>
                <c:pt idx="7">
                  <c:v>13630530.539999999</c:v>
                </c:pt>
                <c:pt idx="8">
                  <c:v>16252677.15</c:v>
                </c:pt>
                <c:pt idx="9">
                  <c:v>16889450.609999999</c:v>
                </c:pt>
                <c:pt idx="10">
                  <c:v>19883895.73</c:v>
                </c:pt>
                <c:pt idx="11">
                  <c:v>24290058.690000001</c:v>
                </c:pt>
              </c:numCache>
            </c:numRef>
          </c:val>
          <c:smooth val="0"/>
          <c:extLst>
            <c:ext xmlns:c16="http://schemas.microsoft.com/office/drawing/2014/chart" uri="{C3380CC4-5D6E-409C-BE32-E72D297353CC}">
              <c16:uniqueId val="{00000006-7D55-46DB-AF05-E963299334EF}"/>
            </c:ext>
          </c:extLst>
        </c:ser>
        <c:ser>
          <c:idx val="3"/>
          <c:order val="3"/>
          <c:tx>
            <c:strRef>
              <c:f>pivot!$E$97:$E$98</c:f>
              <c:strCache>
                <c:ptCount val="1"/>
                <c:pt idx="0">
                  <c:v>Los Angeles</c:v>
                </c:pt>
              </c:strCache>
            </c:strRef>
          </c:tx>
          <c:spPr>
            <a:ln w="28575" cap="rnd">
              <a:solidFill>
                <a:schemeClr val="accent4"/>
              </a:solidFill>
              <a:round/>
            </a:ln>
            <a:effectLst/>
          </c:spPr>
          <c:marker>
            <c:symbol val="none"/>
          </c:marker>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pivot!$E$99:$E$111</c:f>
              <c:numCache>
                <c:formatCode>General</c:formatCode>
                <c:ptCount val="12"/>
                <c:pt idx="0">
                  <c:v>21898111.98</c:v>
                </c:pt>
                <c:pt idx="1">
                  <c:v>21411797.710000001</c:v>
                </c:pt>
                <c:pt idx="2">
                  <c:v>25626158.649999999</c:v>
                </c:pt>
                <c:pt idx="3">
                  <c:v>20835498</c:v>
                </c:pt>
                <c:pt idx="4">
                  <c:v>27399563.620000001</c:v>
                </c:pt>
                <c:pt idx="5">
                  <c:v>24805923.289999999</c:v>
                </c:pt>
                <c:pt idx="6">
                  <c:v>30856071.75</c:v>
                </c:pt>
                <c:pt idx="7">
                  <c:v>25006357.390000001</c:v>
                </c:pt>
                <c:pt idx="8">
                  <c:v>25205663.539999999</c:v>
                </c:pt>
                <c:pt idx="9">
                  <c:v>33490254.239999998</c:v>
                </c:pt>
                <c:pt idx="10">
                  <c:v>27849097.190000001</c:v>
                </c:pt>
                <c:pt idx="11">
                  <c:v>18363080.960000001</c:v>
                </c:pt>
              </c:numCache>
            </c:numRef>
          </c:val>
          <c:smooth val="0"/>
          <c:extLst>
            <c:ext xmlns:c16="http://schemas.microsoft.com/office/drawing/2014/chart" uri="{C3380CC4-5D6E-409C-BE32-E72D297353CC}">
              <c16:uniqueId val="{00000007-7D55-46DB-AF05-E963299334EF}"/>
            </c:ext>
          </c:extLst>
        </c:ser>
        <c:ser>
          <c:idx val="4"/>
          <c:order val="4"/>
          <c:tx>
            <c:strRef>
              <c:f>pivot!$F$97:$F$98</c:f>
              <c:strCache>
                <c:ptCount val="1"/>
                <c:pt idx="0">
                  <c:v>New York</c:v>
                </c:pt>
              </c:strCache>
            </c:strRef>
          </c:tx>
          <c:spPr>
            <a:ln w="28575" cap="rnd">
              <a:solidFill>
                <a:schemeClr val="accent5"/>
              </a:solidFill>
              <a:round/>
            </a:ln>
            <a:effectLst/>
          </c:spPr>
          <c:marker>
            <c:symbol val="none"/>
          </c:marker>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pivot!$F$99:$F$111</c:f>
              <c:numCache>
                <c:formatCode>General</c:formatCode>
                <c:ptCount val="12"/>
                <c:pt idx="0">
                  <c:v>19847750.629999999</c:v>
                </c:pt>
                <c:pt idx="1">
                  <c:v>22643036.75</c:v>
                </c:pt>
                <c:pt idx="2">
                  <c:v>34344013.689999998</c:v>
                </c:pt>
                <c:pt idx="3">
                  <c:v>31091240.93</c:v>
                </c:pt>
                <c:pt idx="4">
                  <c:v>32471237.449999999</c:v>
                </c:pt>
                <c:pt idx="5">
                  <c:v>26889534.460000001</c:v>
                </c:pt>
                <c:pt idx="6">
                  <c:v>37829232.030000001</c:v>
                </c:pt>
                <c:pt idx="7">
                  <c:v>31890780.73</c:v>
                </c:pt>
                <c:pt idx="8">
                  <c:v>28977514.800000001</c:v>
                </c:pt>
                <c:pt idx="9">
                  <c:v>34038651.490000002</c:v>
                </c:pt>
                <c:pt idx="10">
                  <c:v>33945856.759999998</c:v>
                </c:pt>
                <c:pt idx="11">
                  <c:v>20358223.129999999</c:v>
                </c:pt>
              </c:numCache>
            </c:numRef>
          </c:val>
          <c:smooth val="0"/>
          <c:extLst>
            <c:ext xmlns:c16="http://schemas.microsoft.com/office/drawing/2014/chart" uri="{C3380CC4-5D6E-409C-BE32-E72D297353CC}">
              <c16:uniqueId val="{00000008-7D55-46DB-AF05-E963299334EF}"/>
            </c:ext>
          </c:extLst>
        </c:ser>
        <c:ser>
          <c:idx val="5"/>
          <c:order val="5"/>
          <c:tx>
            <c:strRef>
              <c:f>pivot!$G$97:$G$98</c:f>
              <c:strCache>
                <c:ptCount val="1"/>
                <c:pt idx="0">
                  <c:v>Phoenix</c:v>
                </c:pt>
              </c:strCache>
            </c:strRef>
          </c:tx>
          <c:spPr>
            <a:ln w="28575" cap="rnd">
              <a:solidFill>
                <a:schemeClr val="accent6"/>
              </a:solidFill>
              <a:round/>
            </a:ln>
            <a:effectLst/>
          </c:spPr>
          <c:marker>
            <c:symbol val="none"/>
          </c:marker>
          <c:cat>
            <c:strRef>
              <c:f>pivot!$A$99:$A$111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pivot!$G$99:$G$111</c:f>
              <c:numCache>
                <c:formatCode>General</c:formatCode>
                <c:ptCount val="12"/>
                <c:pt idx="0">
                  <c:v>10695929.1</c:v>
                </c:pt>
                <c:pt idx="1">
                  <c:v>15600310.09</c:v>
                </c:pt>
                <c:pt idx="2">
                  <c:v>20928138.079999998</c:v>
                </c:pt>
                <c:pt idx="3">
                  <c:v>18542254.07</c:v>
                </c:pt>
                <c:pt idx="4">
                  <c:v>21119305.600000001</c:v>
                </c:pt>
                <c:pt idx="5">
                  <c:v>17584309.120000001</c:v>
                </c:pt>
                <c:pt idx="6">
                  <c:v>22968881.800000001</c:v>
                </c:pt>
                <c:pt idx="7">
                  <c:v>15264248.83</c:v>
                </c:pt>
                <c:pt idx="8">
                  <c:v>18860920.789999999</c:v>
                </c:pt>
                <c:pt idx="9">
                  <c:v>21807074.100000001</c:v>
                </c:pt>
                <c:pt idx="10">
                  <c:v>23446695.440000001</c:v>
                </c:pt>
                <c:pt idx="11">
                  <c:v>15610817.890000001</c:v>
                </c:pt>
              </c:numCache>
            </c:numRef>
          </c:val>
          <c:smooth val="0"/>
          <c:extLst>
            <c:ext xmlns:c16="http://schemas.microsoft.com/office/drawing/2014/chart" uri="{C3380CC4-5D6E-409C-BE32-E72D297353CC}">
              <c16:uniqueId val="{00000009-7D55-46DB-AF05-E963299334EF}"/>
            </c:ext>
          </c:extLst>
        </c:ser>
        <c:dLbls>
          <c:showLegendKey val="0"/>
          <c:showVal val="0"/>
          <c:showCatName val="0"/>
          <c:showSerName val="0"/>
          <c:showPercent val="0"/>
          <c:showBubbleSize val="0"/>
        </c:dLbls>
        <c:smooth val="0"/>
        <c:axId val="1322765679"/>
        <c:axId val="1322772335"/>
      </c:lineChart>
      <c:catAx>
        <c:axId val="132276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72335"/>
        <c:crosses val="autoZero"/>
        <c:auto val="1"/>
        <c:lblAlgn val="ctr"/>
        <c:lblOffset val="100"/>
        <c:noMultiLvlLbl val="0"/>
      </c:catAx>
      <c:valAx>
        <c:axId val="132277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Transactions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s>
    <c:plotArea>
      <c:layout/>
      <c:barChart>
        <c:barDir val="col"/>
        <c:grouping val="stacked"/>
        <c:varyColors val="0"/>
        <c:ser>
          <c:idx val="0"/>
          <c:order val="0"/>
          <c:tx>
            <c:strRef>
              <c:f>pivot!$B$19:$B$20</c:f>
              <c:strCache>
                <c:ptCount val="1"/>
                <c:pt idx="0">
                  <c:v>2021</c:v>
                </c:pt>
              </c:strCache>
            </c:strRef>
          </c:tx>
          <c:spPr>
            <a:solidFill>
              <a:schemeClr val="accent6">
                <a:tint val="65000"/>
              </a:schemeClr>
            </a:solidFill>
            <a:ln>
              <a:noFill/>
            </a:ln>
            <a:effectLst/>
          </c:spPr>
          <c:invertIfNegative val="0"/>
          <c:cat>
            <c:strRef>
              <c:f>pivot!$A$21:$A$27</c:f>
              <c:strCache>
                <c:ptCount val="6"/>
                <c:pt idx="0">
                  <c:v>New York</c:v>
                </c:pt>
                <c:pt idx="1">
                  <c:v>Los Angeles</c:v>
                </c:pt>
                <c:pt idx="2">
                  <c:v>Austin</c:v>
                </c:pt>
                <c:pt idx="3">
                  <c:v>Phoenix</c:v>
                </c:pt>
                <c:pt idx="4">
                  <c:v>Houston</c:v>
                </c:pt>
                <c:pt idx="5">
                  <c:v>Denver</c:v>
                </c:pt>
              </c:strCache>
            </c:strRef>
          </c:cat>
          <c:val>
            <c:numRef>
              <c:f>pivot!$B$21:$B$27</c:f>
              <c:numCache>
                <c:formatCode>General</c:formatCode>
                <c:ptCount val="6"/>
                <c:pt idx="0">
                  <c:v>3155</c:v>
                </c:pt>
                <c:pt idx="1">
                  <c:v>2560</c:v>
                </c:pt>
                <c:pt idx="2">
                  <c:v>2672</c:v>
                </c:pt>
                <c:pt idx="3">
                  <c:v>2090</c:v>
                </c:pt>
                <c:pt idx="4">
                  <c:v>1795</c:v>
                </c:pt>
                <c:pt idx="5">
                  <c:v>1732</c:v>
                </c:pt>
              </c:numCache>
            </c:numRef>
          </c:val>
          <c:extLst>
            <c:ext xmlns:c16="http://schemas.microsoft.com/office/drawing/2014/chart" uri="{C3380CC4-5D6E-409C-BE32-E72D297353CC}">
              <c16:uniqueId val="{00000000-6055-4130-BD2E-5A46AE125584}"/>
            </c:ext>
          </c:extLst>
        </c:ser>
        <c:ser>
          <c:idx val="1"/>
          <c:order val="1"/>
          <c:tx>
            <c:strRef>
              <c:f>pivot!$C$19:$C$20</c:f>
              <c:strCache>
                <c:ptCount val="1"/>
                <c:pt idx="0">
                  <c:v>2022</c:v>
                </c:pt>
              </c:strCache>
            </c:strRef>
          </c:tx>
          <c:spPr>
            <a:solidFill>
              <a:schemeClr val="accent6"/>
            </a:solidFill>
            <a:ln>
              <a:noFill/>
            </a:ln>
            <a:effectLst/>
          </c:spPr>
          <c:invertIfNegative val="0"/>
          <c:cat>
            <c:strRef>
              <c:f>pivot!$A$21:$A$27</c:f>
              <c:strCache>
                <c:ptCount val="6"/>
                <c:pt idx="0">
                  <c:v>New York</c:v>
                </c:pt>
                <c:pt idx="1">
                  <c:v>Los Angeles</c:v>
                </c:pt>
                <c:pt idx="2">
                  <c:v>Austin</c:v>
                </c:pt>
                <c:pt idx="3">
                  <c:v>Phoenix</c:v>
                </c:pt>
                <c:pt idx="4">
                  <c:v>Houston</c:v>
                </c:pt>
                <c:pt idx="5">
                  <c:v>Denver</c:v>
                </c:pt>
              </c:strCache>
            </c:strRef>
          </c:cat>
          <c:val>
            <c:numRef>
              <c:f>pivot!$C$21:$C$27</c:f>
              <c:numCache>
                <c:formatCode>General</c:formatCode>
                <c:ptCount val="6"/>
                <c:pt idx="0">
                  <c:v>3012</c:v>
                </c:pt>
                <c:pt idx="1">
                  <c:v>2383</c:v>
                </c:pt>
                <c:pt idx="2">
                  <c:v>2023</c:v>
                </c:pt>
                <c:pt idx="3">
                  <c:v>2009</c:v>
                </c:pt>
                <c:pt idx="4">
                  <c:v>1666</c:v>
                </c:pt>
                <c:pt idx="5">
                  <c:v>1363</c:v>
                </c:pt>
              </c:numCache>
            </c:numRef>
          </c:val>
          <c:extLst>
            <c:ext xmlns:c16="http://schemas.microsoft.com/office/drawing/2014/chart" uri="{C3380CC4-5D6E-409C-BE32-E72D297353CC}">
              <c16:uniqueId val="{00000002-7C7C-4780-B763-1BDD6ACA81E0}"/>
            </c:ext>
          </c:extLst>
        </c:ser>
        <c:ser>
          <c:idx val="2"/>
          <c:order val="2"/>
          <c:tx>
            <c:strRef>
              <c:f>pivot!$D$19:$D$20</c:f>
              <c:strCache>
                <c:ptCount val="1"/>
                <c:pt idx="0">
                  <c:v>2023</c:v>
                </c:pt>
              </c:strCache>
            </c:strRef>
          </c:tx>
          <c:spPr>
            <a:solidFill>
              <a:schemeClr val="accent6">
                <a:shade val="65000"/>
              </a:schemeClr>
            </a:solidFill>
            <a:ln>
              <a:noFill/>
            </a:ln>
            <a:effectLst/>
          </c:spPr>
          <c:invertIfNegative val="0"/>
          <c:cat>
            <c:strRef>
              <c:f>pivot!$A$21:$A$27</c:f>
              <c:strCache>
                <c:ptCount val="6"/>
                <c:pt idx="0">
                  <c:v>New York</c:v>
                </c:pt>
                <c:pt idx="1">
                  <c:v>Los Angeles</c:v>
                </c:pt>
                <c:pt idx="2">
                  <c:v>Austin</c:v>
                </c:pt>
                <c:pt idx="3">
                  <c:v>Phoenix</c:v>
                </c:pt>
                <c:pt idx="4">
                  <c:v>Houston</c:v>
                </c:pt>
                <c:pt idx="5">
                  <c:v>Denver</c:v>
                </c:pt>
              </c:strCache>
            </c:strRef>
          </c:cat>
          <c:val>
            <c:numRef>
              <c:f>pivot!$D$21:$D$27</c:f>
              <c:numCache>
                <c:formatCode>General</c:formatCode>
                <c:ptCount val="6"/>
                <c:pt idx="0">
                  <c:v>1676</c:v>
                </c:pt>
                <c:pt idx="1">
                  <c:v>1836</c:v>
                </c:pt>
                <c:pt idx="2">
                  <c:v>1458</c:v>
                </c:pt>
                <c:pt idx="3">
                  <c:v>1076</c:v>
                </c:pt>
                <c:pt idx="4">
                  <c:v>1040</c:v>
                </c:pt>
                <c:pt idx="5">
                  <c:v>1019</c:v>
                </c:pt>
              </c:numCache>
            </c:numRef>
          </c:val>
          <c:extLst>
            <c:ext xmlns:c16="http://schemas.microsoft.com/office/drawing/2014/chart" uri="{C3380CC4-5D6E-409C-BE32-E72D297353CC}">
              <c16:uniqueId val="{00000003-7C7C-4780-B763-1BDD6ACA81E0}"/>
            </c:ext>
          </c:extLst>
        </c:ser>
        <c:dLbls>
          <c:showLegendKey val="0"/>
          <c:showVal val="0"/>
          <c:showCatName val="0"/>
          <c:showSerName val="0"/>
          <c:showPercent val="0"/>
          <c:showBubbleSize val="0"/>
        </c:dLbls>
        <c:gapWidth val="150"/>
        <c:overlap val="100"/>
        <c:axId val="1315155375"/>
        <c:axId val="1315157039"/>
      </c:barChart>
      <c:catAx>
        <c:axId val="131515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57039"/>
        <c:crosses val="autoZero"/>
        <c:auto val="1"/>
        <c:lblAlgn val="ctr"/>
        <c:lblOffset val="100"/>
        <c:noMultiLvlLbl val="0"/>
      </c:catAx>
      <c:valAx>
        <c:axId val="13151570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55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s>
    <c:plotArea>
      <c:layout/>
      <c:barChart>
        <c:barDir val="col"/>
        <c:grouping val="stacked"/>
        <c:varyColors val="0"/>
        <c:ser>
          <c:idx val="0"/>
          <c:order val="0"/>
          <c:tx>
            <c:strRef>
              <c:f>pivot!$B$41:$B$42</c:f>
              <c:strCache>
                <c:ptCount val="1"/>
                <c:pt idx="0">
                  <c:v>2021</c:v>
                </c:pt>
              </c:strCache>
            </c:strRef>
          </c:tx>
          <c:spPr>
            <a:solidFill>
              <a:schemeClr val="accent6">
                <a:shade val="65000"/>
              </a:schemeClr>
            </a:solidFill>
            <a:ln>
              <a:noFill/>
            </a:ln>
            <a:effectLst/>
          </c:spPr>
          <c:invertIfNegative val="0"/>
          <c:cat>
            <c:strRef>
              <c:f>pivot!$A$43:$A$49</c:f>
              <c:strCache>
                <c:ptCount val="6"/>
                <c:pt idx="0">
                  <c:v>New York</c:v>
                </c:pt>
                <c:pt idx="1">
                  <c:v>Austin</c:v>
                </c:pt>
                <c:pt idx="2">
                  <c:v>Los Angeles</c:v>
                </c:pt>
                <c:pt idx="3">
                  <c:v>Phoenix</c:v>
                </c:pt>
                <c:pt idx="4">
                  <c:v>Houston</c:v>
                </c:pt>
                <c:pt idx="5">
                  <c:v>Denver</c:v>
                </c:pt>
              </c:strCache>
            </c:strRef>
          </c:cat>
          <c:val>
            <c:numRef>
              <c:f>pivot!$B$43:$B$49</c:f>
              <c:numCache>
                <c:formatCode>0</c:formatCode>
                <c:ptCount val="6"/>
                <c:pt idx="0">
                  <c:v>105868992.5</c:v>
                </c:pt>
                <c:pt idx="1">
                  <c:v>119302212</c:v>
                </c:pt>
                <c:pt idx="2">
                  <c:v>99159440</c:v>
                </c:pt>
                <c:pt idx="3">
                  <c:v>67731005</c:v>
                </c:pt>
                <c:pt idx="4">
                  <c:v>59032680</c:v>
                </c:pt>
                <c:pt idx="5">
                  <c:v>69245792.5</c:v>
                </c:pt>
              </c:numCache>
            </c:numRef>
          </c:val>
          <c:extLst>
            <c:ext xmlns:c16="http://schemas.microsoft.com/office/drawing/2014/chart" uri="{C3380CC4-5D6E-409C-BE32-E72D297353CC}">
              <c16:uniqueId val="{00000000-84C6-4CD4-9F6F-035B7DCF4C33}"/>
            </c:ext>
          </c:extLst>
        </c:ser>
        <c:ser>
          <c:idx val="1"/>
          <c:order val="1"/>
          <c:tx>
            <c:strRef>
              <c:f>pivot!$C$41:$C$42</c:f>
              <c:strCache>
                <c:ptCount val="1"/>
                <c:pt idx="0">
                  <c:v>2022</c:v>
                </c:pt>
              </c:strCache>
            </c:strRef>
          </c:tx>
          <c:spPr>
            <a:solidFill>
              <a:schemeClr val="accent6"/>
            </a:solidFill>
            <a:ln>
              <a:noFill/>
            </a:ln>
            <a:effectLst/>
          </c:spPr>
          <c:invertIfNegative val="0"/>
          <c:cat>
            <c:strRef>
              <c:f>pivot!$A$43:$A$49</c:f>
              <c:strCache>
                <c:ptCount val="6"/>
                <c:pt idx="0">
                  <c:v>New York</c:v>
                </c:pt>
                <c:pt idx="1">
                  <c:v>Austin</c:v>
                </c:pt>
                <c:pt idx="2">
                  <c:v>Los Angeles</c:v>
                </c:pt>
                <c:pt idx="3">
                  <c:v>Phoenix</c:v>
                </c:pt>
                <c:pt idx="4">
                  <c:v>Houston</c:v>
                </c:pt>
                <c:pt idx="5">
                  <c:v>Denver</c:v>
                </c:pt>
              </c:strCache>
            </c:strRef>
          </c:cat>
          <c:val>
            <c:numRef>
              <c:f>pivot!$C$43:$C$49</c:f>
              <c:numCache>
                <c:formatCode>0</c:formatCode>
                <c:ptCount val="6"/>
                <c:pt idx="0">
                  <c:v>153281439.59</c:v>
                </c:pt>
                <c:pt idx="1">
                  <c:v>113075370.54000001</c:v>
                </c:pt>
                <c:pt idx="2">
                  <c:v>112375755.89</c:v>
                </c:pt>
                <c:pt idx="3">
                  <c:v>96871684.799999997</c:v>
                </c:pt>
                <c:pt idx="4">
                  <c:v>79751237.140000001</c:v>
                </c:pt>
                <c:pt idx="5">
                  <c:v>67166236.159999996</c:v>
                </c:pt>
              </c:numCache>
            </c:numRef>
          </c:val>
          <c:extLst>
            <c:ext xmlns:c16="http://schemas.microsoft.com/office/drawing/2014/chart" uri="{C3380CC4-5D6E-409C-BE32-E72D297353CC}">
              <c16:uniqueId val="{00000002-6139-494F-ACEE-A054E9075015}"/>
            </c:ext>
          </c:extLst>
        </c:ser>
        <c:ser>
          <c:idx val="2"/>
          <c:order val="2"/>
          <c:tx>
            <c:strRef>
              <c:f>pivot!$D$41:$D$42</c:f>
              <c:strCache>
                <c:ptCount val="1"/>
                <c:pt idx="0">
                  <c:v>2023</c:v>
                </c:pt>
              </c:strCache>
            </c:strRef>
          </c:tx>
          <c:spPr>
            <a:solidFill>
              <a:schemeClr val="accent6">
                <a:tint val="65000"/>
              </a:schemeClr>
            </a:solidFill>
            <a:ln>
              <a:noFill/>
            </a:ln>
            <a:effectLst/>
          </c:spPr>
          <c:invertIfNegative val="0"/>
          <c:cat>
            <c:strRef>
              <c:f>pivot!$A$43:$A$49</c:f>
              <c:strCache>
                <c:ptCount val="6"/>
                <c:pt idx="0">
                  <c:v>New York</c:v>
                </c:pt>
                <c:pt idx="1">
                  <c:v>Austin</c:v>
                </c:pt>
                <c:pt idx="2">
                  <c:v>Los Angeles</c:v>
                </c:pt>
                <c:pt idx="3">
                  <c:v>Phoenix</c:v>
                </c:pt>
                <c:pt idx="4">
                  <c:v>Houston</c:v>
                </c:pt>
                <c:pt idx="5">
                  <c:v>Denver</c:v>
                </c:pt>
              </c:strCache>
            </c:strRef>
          </c:cat>
          <c:val>
            <c:numRef>
              <c:f>pivot!$D$43:$D$49</c:f>
              <c:numCache>
                <c:formatCode>0</c:formatCode>
                <c:ptCount val="6"/>
                <c:pt idx="0">
                  <c:v>103170260.08</c:v>
                </c:pt>
                <c:pt idx="1">
                  <c:v>100913141.27</c:v>
                </c:pt>
                <c:pt idx="2">
                  <c:v>100460500.98</c:v>
                </c:pt>
                <c:pt idx="3">
                  <c:v>57827893.450000003</c:v>
                </c:pt>
                <c:pt idx="4">
                  <c:v>53245677.439999998</c:v>
                </c:pt>
                <c:pt idx="5">
                  <c:v>57067225.609999999</c:v>
                </c:pt>
              </c:numCache>
            </c:numRef>
          </c:val>
          <c:extLst>
            <c:ext xmlns:c16="http://schemas.microsoft.com/office/drawing/2014/chart" uri="{C3380CC4-5D6E-409C-BE32-E72D297353CC}">
              <c16:uniqueId val="{00000003-6139-494F-ACEE-A054E9075015}"/>
            </c:ext>
          </c:extLst>
        </c:ser>
        <c:dLbls>
          <c:showLegendKey val="0"/>
          <c:showVal val="0"/>
          <c:showCatName val="0"/>
          <c:showSerName val="0"/>
          <c:showPercent val="0"/>
          <c:showBubbleSize val="0"/>
        </c:dLbls>
        <c:gapWidth val="150"/>
        <c:overlap val="100"/>
        <c:axId val="1314816255"/>
        <c:axId val="1314821663"/>
      </c:barChart>
      <c:catAx>
        <c:axId val="131481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1663"/>
        <c:crosses val="autoZero"/>
        <c:auto val="1"/>
        <c:lblAlgn val="ctr"/>
        <c:lblOffset val="100"/>
        <c:noMultiLvlLbl val="0"/>
      </c:catAx>
      <c:valAx>
        <c:axId val="131482166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16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Dashboard.xlsx]pivot!PivotTable4</c:name>
    <c:fmtId val="3"/>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200" b="0" i="0" baseline="0">
                <a:effectLst/>
              </a:rPr>
              <a:t>The New York store generated</a:t>
            </a:r>
            <a:endParaRPr lang="en-US" sz="1050">
              <a:effectLst/>
            </a:endParaRPr>
          </a:p>
          <a:p>
            <a:pPr algn="r">
              <a:defRPr/>
            </a:pPr>
            <a:r>
              <a:rPr lang="en-US" sz="1200" b="0" i="0" baseline="0">
                <a:effectLst/>
              </a:rPr>
              <a:t>the most revenue in the </a:t>
            </a:r>
            <a:endParaRPr lang="en-US" sz="1050">
              <a:effectLst/>
            </a:endParaRPr>
          </a:p>
          <a:p>
            <a:pPr algn="r">
              <a:defRPr/>
            </a:pPr>
            <a:r>
              <a:rPr lang="en-US" sz="1200" b="0" i="0" baseline="0">
                <a:effectLst/>
              </a:rPr>
              <a:t>entire time period.</a:t>
            </a:r>
            <a:endParaRPr lang="en-US" sz="1050">
              <a:effectLst/>
            </a:endParaRPr>
          </a:p>
        </c:rich>
      </c:tx>
      <c:layout>
        <c:manualLayout>
          <c:xMode val="edge"/>
          <c:yMode val="edge"/>
          <c:x val="0.6391910543766387"/>
          <c:y val="3.4575678040244973E-2"/>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hade val="50000"/>
            </a:schemeClr>
          </a:solidFill>
          <a:ln w="19050">
            <a:solidFill>
              <a:schemeClr val="lt1"/>
            </a:solidFill>
          </a:ln>
          <a:effectLst/>
        </c:spPr>
      </c:pivotFmt>
      <c:pivotFmt>
        <c:idx val="3"/>
        <c:spPr>
          <a:solidFill>
            <a:schemeClr val="accent6">
              <a:shade val="70000"/>
            </a:schemeClr>
          </a:solidFill>
          <a:ln w="19050">
            <a:solidFill>
              <a:schemeClr val="lt1"/>
            </a:solidFill>
          </a:ln>
          <a:effectLst/>
        </c:spPr>
      </c:pivotFmt>
      <c:pivotFmt>
        <c:idx val="4"/>
        <c:spPr>
          <a:solidFill>
            <a:schemeClr val="accent6">
              <a:shade val="90000"/>
            </a:schemeClr>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tint val="70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pivotFmt>
      <c:pivotFmt>
        <c:idx val="9"/>
        <c:spPr>
          <a:solidFill>
            <a:schemeClr val="accent6">
              <a:shade val="50000"/>
            </a:schemeClr>
          </a:solidFill>
          <a:ln w="19050">
            <a:solidFill>
              <a:schemeClr val="lt1"/>
            </a:solidFill>
          </a:ln>
          <a:effectLst/>
        </c:spPr>
      </c:pivotFmt>
      <c:pivotFmt>
        <c:idx val="10"/>
        <c:spPr>
          <a:solidFill>
            <a:schemeClr val="accent6">
              <a:shade val="70000"/>
            </a:schemeClr>
          </a:solidFill>
          <a:ln w="19050">
            <a:solidFill>
              <a:schemeClr val="lt1"/>
            </a:solidFill>
          </a:ln>
          <a:effectLst/>
        </c:spPr>
      </c:pivotFmt>
      <c:pivotFmt>
        <c:idx val="11"/>
        <c:spPr>
          <a:solidFill>
            <a:schemeClr val="accent6">
              <a:shade val="90000"/>
            </a:schemeClr>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tint val="70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marker>
          <c:symbol val="none"/>
        </c:marker>
      </c:pivotFmt>
      <c:pivotFmt>
        <c:idx val="16"/>
        <c:spPr>
          <a:solidFill>
            <a:schemeClr val="accent6">
              <a:shade val="50000"/>
            </a:schemeClr>
          </a:solidFill>
          <a:ln w="19050">
            <a:solidFill>
              <a:schemeClr val="lt1"/>
            </a:solidFill>
          </a:ln>
          <a:effectLst/>
        </c:spPr>
      </c:pivotFmt>
      <c:pivotFmt>
        <c:idx val="17"/>
        <c:spPr>
          <a:solidFill>
            <a:schemeClr val="accent6">
              <a:shade val="70000"/>
            </a:schemeClr>
          </a:solidFill>
          <a:ln w="19050">
            <a:solidFill>
              <a:schemeClr val="lt1"/>
            </a:solidFill>
          </a:ln>
          <a:effectLst/>
        </c:spPr>
      </c:pivotFmt>
      <c:pivotFmt>
        <c:idx val="18"/>
        <c:spPr>
          <a:solidFill>
            <a:schemeClr val="accent6">
              <a:shade val="90000"/>
            </a:schemeClr>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tint val="70000"/>
            </a:schemeClr>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hade val="50000"/>
            </a:schemeClr>
          </a:solidFill>
          <a:ln w="19050">
            <a:solidFill>
              <a:schemeClr val="lt1"/>
            </a:solidFill>
          </a:ln>
          <a:effectLst/>
        </c:spPr>
      </c:pivotFmt>
      <c:pivotFmt>
        <c:idx val="23"/>
        <c:spPr>
          <a:solidFill>
            <a:schemeClr val="accent6">
              <a:shade val="70000"/>
            </a:schemeClr>
          </a:solidFill>
          <a:ln w="19050">
            <a:solidFill>
              <a:schemeClr val="lt1"/>
            </a:solidFill>
          </a:ln>
          <a:effectLst/>
        </c:spPr>
      </c:pivotFmt>
      <c:pivotFmt>
        <c:idx val="24"/>
        <c:spPr>
          <a:solidFill>
            <a:schemeClr val="accent6">
              <a:shade val="90000"/>
            </a:schemeClr>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tint val="70000"/>
            </a:schemeClr>
          </a:solidFill>
          <a:ln w="19050">
            <a:solidFill>
              <a:schemeClr val="lt1"/>
            </a:solidFill>
          </a:ln>
          <a:effectLst/>
        </c:spPr>
      </c:pivotFmt>
      <c:pivotFmt>
        <c:idx val="27"/>
        <c:spPr>
          <a:solidFill>
            <a:schemeClr val="accent6"/>
          </a:solidFill>
          <a:ln w="19050">
            <a:solidFill>
              <a:schemeClr val="lt1"/>
            </a:solidFill>
          </a:ln>
          <a:effectLst/>
        </c:spPr>
      </c:pivotFmt>
    </c:pivotFmts>
    <c:plotArea>
      <c:layout>
        <c:manualLayout>
          <c:layoutTarget val="inner"/>
          <c:xMode val="edge"/>
          <c:yMode val="edge"/>
          <c:x val="8.1745141120060219E-2"/>
          <c:y val="0.14770633294662622"/>
          <c:w val="0.46218006218676"/>
          <c:h val="0.74035725158179677"/>
        </c:manualLayout>
      </c:layout>
      <c:doughnutChart>
        <c:varyColors val="1"/>
        <c:ser>
          <c:idx val="0"/>
          <c:order val="0"/>
          <c:tx>
            <c:strRef>
              <c:f>pivot!$B$60</c:f>
              <c:strCache>
                <c:ptCount val="1"/>
                <c:pt idx="0">
                  <c:v>Total</c:v>
                </c:pt>
              </c:strCache>
            </c:strRef>
          </c:tx>
          <c:explosion val="7"/>
          <c:dPt>
            <c:idx val="0"/>
            <c:bubble3D val="0"/>
            <c:spPr>
              <a:solidFill>
                <a:schemeClr val="accent6">
                  <a:shade val="50000"/>
                </a:schemeClr>
              </a:solidFill>
              <a:ln w="19050">
                <a:solidFill>
                  <a:schemeClr val="lt1"/>
                </a:solidFill>
              </a:ln>
              <a:effectLst/>
            </c:spPr>
            <c:extLst>
              <c:ext xmlns:c16="http://schemas.microsoft.com/office/drawing/2014/chart" uri="{C3380CC4-5D6E-409C-BE32-E72D297353CC}">
                <c16:uniqueId val="{00000001-5DFF-4497-AF6B-88728428153A}"/>
              </c:ext>
            </c:extLst>
          </c:dPt>
          <c:dPt>
            <c:idx val="1"/>
            <c:bubble3D val="0"/>
            <c:spPr>
              <a:solidFill>
                <a:schemeClr val="accent6">
                  <a:shade val="70000"/>
                </a:schemeClr>
              </a:solidFill>
              <a:ln w="19050">
                <a:solidFill>
                  <a:schemeClr val="lt1"/>
                </a:solidFill>
              </a:ln>
              <a:effectLst/>
            </c:spPr>
            <c:extLst>
              <c:ext xmlns:c16="http://schemas.microsoft.com/office/drawing/2014/chart" uri="{C3380CC4-5D6E-409C-BE32-E72D297353CC}">
                <c16:uniqueId val="{00000003-5DFF-4497-AF6B-88728428153A}"/>
              </c:ext>
            </c:extLst>
          </c:dPt>
          <c:dPt>
            <c:idx val="2"/>
            <c:bubble3D val="0"/>
            <c:spPr>
              <a:solidFill>
                <a:schemeClr val="accent6">
                  <a:shade val="90000"/>
                </a:schemeClr>
              </a:solidFill>
              <a:ln w="19050">
                <a:solidFill>
                  <a:schemeClr val="lt1"/>
                </a:solidFill>
              </a:ln>
              <a:effectLst/>
            </c:spPr>
            <c:extLst>
              <c:ext xmlns:c16="http://schemas.microsoft.com/office/drawing/2014/chart" uri="{C3380CC4-5D6E-409C-BE32-E72D297353CC}">
                <c16:uniqueId val="{00000005-5DFF-4497-AF6B-88728428153A}"/>
              </c:ext>
            </c:extLst>
          </c:dPt>
          <c:dPt>
            <c:idx val="3"/>
            <c:bubble3D val="0"/>
            <c:spPr>
              <a:solidFill>
                <a:schemeClr val="accent6">
                  <a:tint val="90000"/>
                </a:schemeClr>
              </a:solidFill>
              <a:ln w="19050">
                <a:solidFill>
                  <a:schemeClr val="lt1"/>
                </a:solidFill>
              </a:ln>
              <a:effectLst/>
            </c:spPr>
            <c:extLst>
              <c:ext xmlns:c16="http://schemas.microsoft.com/office/drawing/2014/chart" uri="{C3380CC4-5D6E-409C-BE32-E72D297353CC}">
                <c16:uniqueId val="{00000007-5DFF-4497-AF6B-88728428153A}"/>
              </c:ext>
            </c:extLst>
          </c:dPt>
          <c:dPt>
            <c:idx val="4"/>
            <c:bubble3D val="0"/>
            <c:spPr>
              <a:solidFill>
                <a:schemeClr val="accent6">
                  <a:tint val="70000"/>
                </a:schemeClr>
              </a:solidFill>
              <a:ln w="19050">
                <a:solidFill>
                  <a:schemeClr val="lt1"/>
                </a:solidFill>
              </a:ln>
              <a:effectLst/>
            </c:spPr>
            <c:extLst>
              <c:ext xmlns:c16="http://schemas.microsoft.com/office/drawing/2014/chart" uri="{C3380CC4-5D6E-409C-BE32-E72D297353CC}">
                <c16:uniqueId val="{00000009-5DFF-4497-AF6B-88728428153A}"/>
              </c:ext>
            </c:extLst>
          </c:dPt>
          <c:dPt>
            <c:idx val="5"/>
            <c:bubble3D val="0"/>
            <c:spPr>
              <a:solidFill>
                <a:schemeClr val="accent6">
                  <a:tint val="50000"/>
                </a:schemeClr>
              </a:solidFill>
              <a:ln w="19050">
                <a:solidFill>
                  <a:schemeClr val="lt1"/>
                </a:solidFill>
              </a:ln>
              <a:effectLst/>
            </c:spPr>
            <c:extLst>
              <c:ext xmlns:c16="http://schemas.microsoft.com/office/drawing/2014/chart" uri="{C3380CC4-5D6E-409C-BE32-E72D297353CC}">
                <c16:uniqueId val="{0000000B-5DFF-4497-AF6B-88728428153A}"/>
              </c:ext>
            </c:extLst>
          </c:dPt>
          <c:cat>
            <c:strRef>
              <c:f>pivot!$A$61:$A$67</c:f>
              <c:strCache>
                <c:ptCount val="6"/>
                <c:pt idx="0">
                  <c:v>New York</c:v>
                </c:pt>
                <c:pt idx="1">
                  <c:v>Austin</c:v>
                </c:pt>
                <c:pt idx="2">
                  <c:v>Los Angeles</c:v>
                </c:pt>
                <c:pt idx="3">
                  <c:v>Phoenix</c:v>
                </c:pt>
                <c:pt idx="4">
                  <c:v>Denver</c:v>
                </c:pt>
                <c:pt idx="5">
                  <c:v>Houston</c:v>
                </c:pt>
              </c:strCache>
            </c:strRef>
          </c:cat>
          <c:val>
            <c:numRef>
              <c:f>pivot!$B$61:$B$67</c:f>
              <c:numCache>
                <c:formatCode>0</c:formatCode>
                <c:ptCount val="6"/>
                <c:pt idx="0">
                  <c:v>362320692.17000002</c:v>
                </c:pt>
                <c:pt idx="1">
                  <c:v>333290723.81</c:v>
                </c:pt>
                <c:pt idx="2">
                  <c:v>311995696.87</c:v>
                </c:pt>
                <c:pt idx="3">
                  <c:v>222430583.25</c:v>
                </c:pt>
                <c:pt idx="4">
                  <c:v>193479254.26999998</c:v>
                </c:pt>
                <c:pt idx="5">
                  <c:v>192029594.57999998</c:v>
                </c:pt>
              </c:numCache>
            </c:numRef>
          </c:val>
          <c:extLst>
            <c:ext xmlns:c16="http://schemas.microsoft.com/office/drawing/2014/chart" uri="{C3380CC4-5D6E-409C-BE32-E72D297353CC}">
              <c16:uniqueId val="{0000000C-5DFF-4497-AF6B-8872842815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265014461893851"/>
          <c:y val="0.34210953630796148"/>
          <c:w val="0.2438664846071949"/>
          <c:h val="0.514578827646544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Dashboard.xlsx]pivot!PivotTable5</c:name>
    <c:fmtId val="4"/>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200" b="0" i="0" baseline="0">
                <a:effectLst/>
              </a:rPr>
              <a:t>New York also sold the most products, </a:t>
            </a:r>
            <a:endParaRPr lang="en-US" sz="1200">
              <a:effectLst/>
            </a:endParaRPr>
          </a:p>
          <a:p>
            <a:pPr algn="r">
              <a:defRPr/>
            </a:pPr>
            <a:r>
              <a:rPr lang="en-US" sz="1200" b="0" i="0" baseline="0">
                <a:effectLst/>
              </a:rPr>
              <a:t>while Denver sold the least number of products.</a:t>
            </a:r>
            <a:endParaRPr lang="en-US" sz="1200">
              <a:effectLst/>
            </a:endParaRPr>
          </a:p>
        </c:rich>
      </c:tx>
      <c:layout>
        <c:manualLayout>
          <c:xMode val="edge"/>
          <c:yMode val="edge"/>
          <c:x val="0.50579166666666664"/>
          <c:y val="3.1214990672955783E-2"/>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s>
    <c:plotArea>
      <c:layout>
        <c:manualLayout>
          <c:layoutTarget val="inner"/>
          <c:xMode val="edge"/>
          <c:yMode val="edge"/>
          <c:x val="0.13525918635170603"/>
          <c:y val="0.18729090413683261"/>
          <c:w val="0.73135219816272967"/>
          <c:h val="0.6479488401422292"/>
        </c:manualLayout>
      </c:layout>
      <c:barChart>
        <c:barDir val="bar"/>
        <c:grouping val="stacked"/>
        <c:varyColors val="0"/>
        <c:ser>
          <c:idx val="0"/>
          <c:order val="0"/>
          <c:tx>
            <c:strRef>
              <c:f>pivot!$B$78:$B$79</c:f>
              <c:strCache>
                <c:ptCount val="1"/>
                <c:pt idx="0">
                  <c:v>2021</c:v>
                </c:pt>
              </c:strCache>
            </c:strRef>
          </c:tx>
          <c:spPr>
            <a:solidFill>
              <a:schemeClr val="accent6">
                <a:shade val="65000"/>
              </a:schemeClr>
            </a:solidFill>
            <a:ln>
              <a:noFill/>
            </a:ln>
            <a:effectLst/>
          </c:spPr>
          <c:invertIfNegative val="0"/>
          <c:cat>
            <c:strRef>
              <c:f>pivot!$A$80:$A$86</c:f>
              <c:strCache>
                <c:ptCount val="6"/>
                <c:pt idx="0">
                  <c:v>Denver</c:v>
                </c:pt>
                <c:pt idx="1">
                  <c:v>Houston</c:v>
                </c:pt>
                <c:pt idx="2">
                  <c:v>Phoenix</c:v>
                </c:pt>
                <c:pt idx="3">
                  <c:v>Los Angeles</c:v>
                </c:pt>
                <c:pt idx="4">
                  <c:v>Austin</c:v>
                </c:pt>
                <c:pt idx="5">
                  <c:v>New York</c:v>
                </c:pt>
              </c:strCache>
            </c:strRef>
          </c:cat>
          <c:val>
            <c:numRef>
              <c:f>pivot!$B$80:$B$86</c:f>
              <c:numCache>
                <c:formatCode>General</c:formatCode>
                <c:ptCount val="6"/>
                <c:pt idx="0">
                  <c:v>4569</c:v>
                </c:pt>
                <c:pt idx="1">
                  <c:v>4003</c:v>
                </c:pt>
                <c:pt idx="2">
                  <c:v>4461</c:v>
                </c:pt>
                <c:pt idx="3">
                  <c:v>6703</c:v>
                </c:pt>
                <c:pt idx="4">
                  <c:v>7716</c:v>
                </c:pt>
                <c:pt idx="5">
                  <c:v>6993</c:v>
                </c:pt>
              </c:numCache>
            </c:numRef>
          </c:val>
          <c:extLst>
            <c:ext xmlns:c16="http://schemas.microsoft.com/office/drawing/2014/chart" uri="{C3380CC4-5D6E-409C-BE32-E72D297353CC}">
              <c16:uniqueId val="{00000000-8654-4DB2-BFAF-107A1E38586C}"/>
            </c:ext>
          </c:extLst>
        </c:ser>
        <c:ser>
          <c:idx val="1"/>
          <c:order val="1"/>
          <c:tx>
            <c:strRef>
              <c:f>pivot!$C$78:$C$79</c:f>
              <c:strCache>
                <c:ptCount val="1"/>
                <c:pt idx="0">
                  <c:v>2022</c:v>
                </c:pt>
              </c:strCache>
            </c:strRef>
          </c:tx>
          <c:spPr>
            <a:solidFill>
              <a:schemeClr val="accent6"/>
            </a:solidFill>
            <a:ln>
              <a:noFill/>
            </a:ln>
            <a:effectLst/>
          </c:spPr>
          <c:invertIfNegative val="0"/>
          <c:cat>
            <c:strRef>
              <c:f>pivot!$A$80:$A$86</c:f>
              <c:strCache>
                <c:ptCount val="6"/>
                <c:pt idx="0">
                  <c:v>Denver</c:v>
                </c:pt>
                <c:pt idx="1">
                  <c:v>Houston</c:v>
                </c:pt>
                <c:pt idx="2">
                  <c:v>Phoenix</c:v>
                </c:pt>
                <c:pt idx="3">
                  <c:v>Los Angeles</c:v>
                </c:pt>
                <c:pt idx="4">
                  <c:v>Austin</c:v>
                </c:pt>
                <c:pt idx="5">
                  <c:v>New York</c:v>
                </c:pt>
              </c:strCache>
            </c:strRef>
          </c:cat>
          <c:val>
            <c:numRef>
              <c:f>pivot!$C$80:$C$86</c:f>
              <c:numCache>
                <c:formatCode>General</c:formatCode>
                <c:ptCount val="6"/>
                <c:pt idx="0">
                  <c:v>3273</c:v>
                </c:pt>
                <c:pt idx="1">
                  <c:v>4055</c:v>
                </c:pt>
                <c:pt idx="2">
                  <c:v>4613</c:v>
                </c:pt>
                <c:pt idx="3">
                  <c:v>5425</c:v>
                </c:pt>
                <c:pt idx="4">
                  <c:v>5670</c:v>
                </c:pt>
                <c:pt idx="5">
                  <c:v>7152</c:v>
                </c:pt>
              </c:numCache>
            </c:numRef>
          </c:val>
          <c:extLst>
            <c:ext xmlns:c16="http://schemas.microsoft.com/office/drawing/2014/chart" uri="{C3380CC4-5D6E-409C-BE32-E72D297353CC}">
              <c16:uniqueId val="{00000002-AAE6-461D-99C9-D3C633FC8072}"/>
            </c:ext>
          </c:extLst>
        </c:ser>
        <c:ser>
          <c:idx val="2"/>
          <c:order val="2"/>
          <c:tx>
            <c:strRef>
              <c:f>pivot!$D$78:$D$79</c:f>
              <c:strCache>
                <c:ptCount val="1"/>
                <c:pt idx="0">
                  <c:v>2023</c:v>
                </c:pt>
              </c:strCache>
            </c:strRef>
          </c:tx>
          <c:spPr>
            <a:solidFill>
              <a:schemeClr val="accent6">
                <a:tint val="65000"/>
              </a:schemeClr>
            </a:solidFill>
            <a:ln>
              <a:noFill/>
            </a:ln>
            <a:effectLst/>
          </c:spPr>
          <c:invertIfNegative val="0"/>
          <c:cat>
            <c:strRef>
              <c:f>pivot!$A$80:$A$86</c:f>
              <c:strCache>
                <c:ptCount val="6"/>
                <c:pt idx="0">
                  <c:v>Denver</c:v>
                </c:pt>
                <c:pt idx="1">
                  <c:v>Houston</c:v>
                </c:pt>
                <c:pt idx="2">
                  <c:v>Phoenix</c:v>
                </c:pt>
                <c:pt idx="3">
                  <c:v>Los Angeles</c:v>
                </c:pt>
                <c:pt idx="4">
                  <c:v>Austin</c:v>
                </c:pt>
                <c:pt idx="5">
                  <c:v>New York</c:v>
                </c:pt>
              </c:strCache>
            </c:strRef>
          </c:cat>
          <c:val>
            <c:numRef>
              <c:f>pivot!$D$80:$D$86</c:f>
              <c:numCache>
                <c:formatCode>General</c:formatCode>
                <c:ptCount val="6"/>
                <c:pt idx="0">
                  <c:v>2206</c:v>
                </c:pt>
                <c:pt idx="1">
                  <c:v>2240</c:v>
                </c:pt>
                <c:pt idx="2">
                  <c:v>2245</c:v>
                </c:pt>
                <c:pt idx="3">
                  <c:v>3803</c:v>
                </c:pt>
                <c:pt idx="4">
                  <c:v>3608</c:v>
                </c:pt>
                <c:pt idx="5">
                  <c:v>3909</c:v>
                </c:pt>
              </c:numCache>
            </c:numRef>
          </c:val>
          <c:extLst>
            <c:ext xmlns:c16="http://schemas.microsoft.com/office/drawing/2014/chart" uri="{C3380CC4-5D6E-409C-BE32-E72D297353CC}">
              <c16:uniqueId val="{00000003-AAE6-461D-99C9-D3C633FC8072}"/>
            </c:ext>
          </c:extLst>
        </c:ser>
        <c:dLbls>
          <c:showLegendKey val="0"/>
          <c:showVal val="0"/>
          <c:showCatName val="0"/>
          <c:showSerName val="0"/>
          <c:showPercent val="0"/>
          <c:showBubbleSize val="0"/>
        </c:dLbls>
        <c:gapWidth val="150"/>
        <c:overlap val="100"/>
        <c:axId val="1322788975"/>
        <c:axId val="1322788559"/>
      </c:barChart>
      <c:catAx>
        <c:axId val="132278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88559"/>
        <c:crosses val="autoZero"/>
        <c:auto val="1"/>
        <c:lblAlgn val="ctr"/>
        <c:lblOffset val="100"/>
        <c:noMultiLvlLbl val="0"/>
      </c:catAx>
      <c:valAx>
        <c:axId val="132278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Items Sold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88975"/>
        <c:crosses val="autoZero"/>
        <c:crossBetween val="between"/>
      </c:valAx>
      <c:spPr>
        <a:noFill/>
        <a:ln>
          <a:noFill/>
        </a:ln>
        <a:effectLst/>
      </c:spPr>
    </c:plotArea>
    <c:legend>
      <c:legendPos val="r"/>
      <c:layout>
        <c:manualLayout>
          <c:xMode val="edge"/>
          <c:yMode val="edge"/>
          <c:x val="0.89036138451443569"/>
          <c:y val="0.34774307909623114"/>
          <c:w val="7.422194881889764E-2"/>
          <c:h val="0.272329615241324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414336</xdr:colOff>
      <xdr:row>16</xdr:row>
      <xdr:rowOff>161924</xdr:rowOff>
    </xdr:from>
    <xdr:to>
      <xdr:col>8</xdr:col>
      <xdr:colOff>1800224</xdr:colOff>
      <xdr:row>31</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385761</xdr:colOff>
      <xdr:row>39</xdr:row>
      <xdr:rowOff>0</xdr:rowOff>
    </xdr:from>
    <xdr:to>
      <xdr:col>8</xdr:col>
      <xdr:colOff>1790699</xdr:colOff>
      <xdr:row>54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204787</xdr:colOff>
      <xdr:row>54</xdr:row>
      <xdr:rowOff>123825</xdr:rowOff>
    </xdr:from>
    <xdr:to>
      <xdr:col>8</xdr:col>
      <xdr:colOff>1147762</xdr:colOff>
      <xdr:row>69</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204787</xdr:colOff>
      <xdr:row>74</xdr:row>
      <xdr:rowOff>180975</xdr:rowOff>
    </xdr:from>
    <xdr:to>
      <xdr:col>8</xdr:col>
      <xdr:colOff>1443037</xdr:colOff>
      <xdr:row>89</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471486</xdr:colOff>
      <xdr:row>95</xdr:row>
      <xdr:rowOff>180974</xdr:rowOff>
    </xdr:from>
    <xdr:to>
      <xdr:col>15</xdr:col>
      <xdr:colOff>542924</xdr:colOff>
      <xdr:row>111</xdr:row>
      <xdr:rowOff>76199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2</xdr:row>
      <xdr:rowOff>28575</xdr:rowOff>
    </xdr:from>
    <xdr:to>
      <xdr:col>3</xdr:col>
      <xdr:colOff>638175</xdr:colOff>
      <xdr:row>15</xdr:row>
      <xdr:rowOff>76200</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381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xdr:row>
      <xdr:rowOff>0</xdr:rowOff>
    </xdr:from>
    <xdr:to>
      <xdr:col>6</xdr:col>
      <xdr:colOff>180975</xdr:colOff>
      <xdr:row>15</xdr:row>
      <xdr:rowOff>47625</xdr:rowOff>
    </xdr:to>
    <mc:AlternateContent xmlns:mc="http://schemas.openxmlformats.org/markup-compatibility/2006" xmlns:a14="http://schemas.microsoft.com/office/drawing/2010/main">
      <mc:Choice Requires="a14">
        <xdr:graphicFrame macro="">
          <xdr:nvGraphicFramePr>
            <xdr:cNvPr id="3" name="outlet"/>
            <xdr:cNvGraphicFramePr/>
          </xdr:nvGraphicFramePr>
          <xdr:xfrm>
            <a:off x="0" y="0"/>
            <a:ext cx="0" cy="0"/>
          </xdr:xfrm>
          <a:graphic>
            <a:graphicData uri="http://schemas.microsoft.com/office/drawing/2010/slicer">
              <sle:slicer xmlns:sle="http://schemas.microsoft.com/office/drawing/2010/slicer" name="outlet"/>
            </a:graphicData>
          </a:graphic>
        </xdr:graphicFrame>
      </mc:Choice>
      <mc:Fallback xmlns="">
        <xdr:sp macro="" textlink="">
          <xdr:nvSpPr>
            <xdr:cNvPr id="0" name=""/>
            <xdr:cNvSpPr>
              <a:spLocks noTextEdit="1"/>
            </xdr:cNvSpPr>
          </xdr:nvSpPr>
          <xdr:spPr>
            <a:xfrm>
              <a:off x="31242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28575</xdr:colOff>
      <xdr:row>19</xdr:row>
      <xdr:rowOff>190499</xdr:rowOff>
    </xdr:from>
    <xdr:to>
      <xdr:col>9</xdr:col>
      <xdr:colOff>38101</xdr:colOff>
      <xdr:row>26</xdr:row>
      <xdr:rowOff>19050</xdr:rowOff>
    </xdr:to>
    <xdr:grpSp>
      <xdr:nvGrpSpPr>
        <xdr:cNvPr id="4" name="Group 3"/>
        <xdr:cNvGrpSpPr/>
      </xdr:nvGrpSpPr>
      <xdr:grpSpPr>
        <a:xfrm>
          <a:off x="4800600" y="3809999"/>
          <a:ext cx="1838326" cy="1162051"/>
          <a:chOff x="5381625" y="4400549"/>
          <a:chExt cx="1838326" cy="1162051"/>
        </a:xfrm>
      </xdr:grpSpPr>
      <xdr:grpSp>
        <xdr:nvGrpSpPr>
          <xdr:cNvPr id="5" name="Group 4"/>
          <xdr:cNvGrpSpPr/>
        </xdr:nvGrpSpPr>
        <xdr:grpSpPr>
          <a:xfrm>
            <a:off x="5381625" y="4400549"/>
            <a:ext cx="1838326" cy="1162051"/>
            <a:chOff x="4581525" y="4400549"/>
            <a:chExt cx="1838326" cy="1162051"/>
          </a:xfrm>
          <a:solidFill>
            <a:srgbClr val="ECF0ED"/>
          </a:solidFill>
        </xdr:grpSpPr>
        <xdr:sp macro="" textlink="Revenue">
          <xdr:nvSpPr>
            <xdr:cNvPr id="9" name="TextBox 8"/>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19F5B1E-3B9D-42F9-8029-B74C95F0F50C}" type="TxLink">
                <a:rPr lang="en-US" sz="2400" b="0" i="0" u="none" strike="noStrike">
                  <a:solidFill>
                    <a:srgbClr val="000000"/>
                  </a:solidFill>
                  <a:latin typeface="Bahnschrift" panose="020B0502040204020203" pitchFamily="34" charset="0"/>
                  <a:cs typeface="Calibri"/>
                </a:rPr>
                <a:pPr algn="ctr"/>
                <a:t>$1.62 B</a:t>
              </a:fld>
              <a:endParaRPr lang="en-US" sz="2400">
                <a:solidFill>
                  <a:schemeClr val="accent6">
                    <a:lumMod val="75000"/>
                  </a:schemeClr>
                </a:solidFill>
                <a:latin typeface="Bahnschrift" panose="020B0502040204020203" pitchFamily="34" charset="0"/>
              </a:endParaRPr>
            </a:p>
          </xdr:txBody>
        </xdr:sp>
        <xdr:sp macro="" textlink="">
          <xdr:nvSpPr>
            <xdr:cNvPr id="10" name="TextBox 9"/>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 Revenue Including</a:t>
              </a:r>
              <a:r>
                <a:rPr lang="en-US" sz="1050" baseline="0">
                  <a:latin typeface="AbadiMTStd-Light" panose="020B0302020104020204" pitchFamily="34" charset="0"/>
                  <a:cs typeface="Segoe UI" panose="020B0502040204020203" pitchFamily="34" charset="0"/>
                </a:rPr>
                <a:t> Tax</a:t>
              </a:r>
              <a:endParaRPr lang="en-US" sz="1050">
                <a:latin typeface="AbadiMTStd-Light" panose="020B0302020104020204" pitchFamily="34" charset="0"/>
                <a:cs typeface="Segoe UI" panose="020B0502040204020203" pitchFamily="34" charset="0"/>
              </a:endParaRPr>
            </a:p>
          </xdr:txBody>
        </xdr:sp>
      </xdr:grpSp>
      <xdr:sp macro="" textlink="Min">
        <xdr:nvSpPr>
          <xdr:cNvPr id="6" name="TextBox 5"/>
          <xdr:cNvSpPr txBox="1"/>
        </xdr:nvSpPr>
        <xdr:spPr>
          <a:xfrm>
            <a:off x="5591175" y="5029199"/>
            <a:ext cx="7239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5B0D6C6-2172-4A6B-96B3-9DA7D72437A4}" type="TxLink">
              <a:rPr lang="en-US" sz="900" b="0" i="0" u="none" strike="noStrike">
                <a:solidFill>
                  <a:srgbClr val="000000"/>
                </a:solidFill>
                <a:latin typeface="Calibri"/>
                <a:cs typeface="Calibri"/>
              </a:rPr>
              <a:pPr/>
              <a:t>$53.25 M</a:t>
            </a:fld>
            <a:endParaRPr lang="en-US" sz="900"/>
          </a:p>
        </xdr:txBody>
      </xdr:sp>
      <xdr:sp macro="" textlink="Max">
        <xdr:nvSpPr>
          <xdr:cNvPr id="7" name="TextBox 6"/>
          <xdr:cNvSpPr txBox="1"/>
        </xdr:nvSpPr>
        <xdr:spPr>
          <a:xfrm>
            <a:off x="6334124" y="5029199"/>
            <a:ext cx="79057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60C501F-BD81-4A73-99C4-13C6218CC2AB}" type="TxLink">
              <a:rPr lang="en-US" sz="900" b="0" i="0" u="none" strike="noStrike">
                <a:solidFill>
                  <a:srgbClr val="000000"/>
                </a:solidFill>
                <a:latin typeface="Calibri"/>
                <a:cs typeface="Calibri"/>
              </a:rPr>
              <a:pPr/>
              <a:t>$153.28 M</a:t>
            </a:fld>
            <a:endParaRPr lang="en-US" sz="900"/>
          </a:p>
        </xdr:txBody>
      </xdr:sp>
      <xdr:sp macro="" textlink="">
        <xdr:nvSpPr>
          <xdr:cNvPr id="8" name="TextBox 7"/>
          <xdr:cNvSpPr txBox="1"/>
        </xdr:nvSpPr>
        <xdr:spPr>
          <a:xfrm>
            <a:off x="5629274" y="4867274"/>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MIN</a:t>
            </a:r>
            <a:r>
              <a:rPr lang="en-US" sz="1100" baseline="0"/>
              <a:t>                  </a:t>
            </a:r>
            <a:r>
              <a:rPr lang="en-US" sz="1100"/>
              <a:t>MAX</a:t>
            </a:r>
          </a:p>
        </xdr:txBody>
      </xdr:sp>
    </xdr:grpSp>
    <xdr:clientData/>
  </xdr:twoCellAnchor>
  <xdr:twoCellAnchor>
    <xdr:from>
      <xdr:col>10</xdr:col>
      <xdr:colOff>28575</xdr:colOff>
      <xdr:row>19</xdr:row>
      <xdr:rowOff>171450</xdr:rowOff>
    </xdr:from>
    <xdr:to>
      <xdr:col>13</xdr:col>
      <xdr:colOff>38101</xdr:colOff>
      <xdr:row>26</xdr:row>
      <xdr:rowOff>1</xdr:rowOff>
    </xdr:to>
    <xdr:grpSp>
      <xdr:nvGrpSpPr>
        <xdr:cNvPr id="11" name="Group 10"/>
        <xdr:cNvGrpSpPr/>
      </xdr:nvGrpSpPr>
      <xdr:grpSpPr>
        <a:xfrm>
          <a:off x="7239000" y="3790950"/>
          <a:ext cx="1838326" cy="1162051"/>
          <a:chOff x="7820025" y="4381500"/>
          <a:chExt cx="1838326" cy="1162051"/>
        </a:xfrm>
      </xdr:grpSpPr>
      <xdr:grpSp>
        <xdr:nvGrpSpPr>
          <xdr:cNvPr id="12" name="Group 11"/>
          <xdr:cNvGrpSpPr/>
        </xdr:nvGrpSpPr>
        <xdr:grpSpPr>
          <a:xfrm>
            <a:off x="7820025" y="4381500"/>
            <a:ext cx="1838326" cy="1162051"/>
            <a:chOff x="4581525" y="4400549"/>
            <a:chExt cx="1838326" cy="1162051"/>
          </a:xfrm>
          <a:solidFill>
            <a:srgbClr val="ECF0ED"/>
          </a:solidFill>
        </xdr:grpSpPr>
        <xdr:sp macro="" textlink="Discount">
          <xdr:nvSpPr>
            <xdr:cNvPr id="15" name="TextBox 14"/>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2FCC3AE-6F92-4196-8EEE-E22C78FDD2E9}" type="TxLink">
                <a:rPr lang="en-US" sz="2400" b="0" i="0" u="none" strike="noStrike">
                  <a:solidFill>
                    <a:srgbClr val="000000"/>
                  </a:solidFill>
                  <a:latin typeface="Bahnschrift" panose="020B0502040204020203" pitchFamily="34" charset="0"/>
                  <a:cs typeface="Calibri"/>
                </a:rPr>
                <a:pPr algn="ctr"/>
                <a:t>$124.63 M</a:t>
              </a:fld>
              <a:endParaRPr lang="en-US" sz="2400">
                <a:solidFill>
                  <a:schemeClr val="accent6">
                    <a:lumMod val="75000"/>
                  </a:schemeClr>
                </a:solidFill>
                <a:latin typeface="Bahnschrift" panose="020B0502040204020203" pitchFamily="34" charset="0"/>
              </a:endParaRPr>
            </a:p>
          </xdr:txBody>
        </xdr:sp>
        <xdr:sp macro="" textlink="">
          <xdr:nvSpPr>
            <xdr:cNvPr id="16" name="TextBox 15"/>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a:t>
              </a:r>
              <a:r>
                <a:rPr lang="en-US" sz="1050" baseline="0">
                  <a:latin typeface="AbadiMTStd-Light" panose="020B0302020104020204" pitchFamily="34" charset="0"/>
                  <a:cs typeface="Segoe UI" panose="020B0502040204020203" pitchFamily="34" charset="0"/>
                </a:rPr>
                <a:t> Discounts on Sales</a:t>
              </a:r>
              <a:endParaRPr lang="en-US" sz="1050">
                <a:latin typeface="AbadiMTStd-Light" panose="020B0302020104020204" pitchFamily="34" charset="0"/>
                <a:cs typeface="Segoe UI" panose="020B0502040204020203" pitchFamily="34" charset="0"/>
              </a:endParaRPr>
            </a:p>
          </xdr:txBody>
        </xdr:sp>
      </xdr:grpSp>
      <xdr:sp macro="" textlink="DiscountPercent">
        <xdr:nvSpPr>
          <xdr:cNvPr id="13" name="TextBox 12"/>
          <xdr:cNvSpPr txBox="1"/>
        </xdr:nvSpPr>
        <xdr:spPr>
          <a:xfrm>
            <a:off x="8963025" y="4981575"/>
            <a:ext cx="638175"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fld id="{958A88D1-D7B2-4831-8C98-F0CC87310F0F}" type="TxLink">
              <a:rPr lang="en-US" sz="1100" b="0" i="0" u="none" strike="noStrike">
                <a:solidFill>
                  <a:srgbClr val="000000"/>
                </a:solidFill>
                <a:latin typeface="Calibri"/>
                <a:cs typeface="Calibri"/>
              </a:rPr>
              <a:pPr algn="r"/>
              <a:t>7.41%</a:t>
            </a:fld>
            <a:endParaRPr lang="en-US" sz="500"/>
          </a:p>
        </xdr:txBody>
      </xdr:sp>
      <xdr:sp macro="" textlink="">
        <xdr:nvSpPr>
          <xdr:cNvPr id="14" name="TextBox 13"/>
          <xdr:cNvSpPr txBox="1"/>
        </xdr:nvSpPr>
        <xdr:spPr>
          <a:xfrm>
            <a:off x="7829550" y="4981575"/>
            <a:ext cx="1485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t>  </a:t>
            </a:r>
            <a:r>
              <a:rPr lang="en-US" sz="900"/>
              <a:t>PERCENT</a:t>
            </a:r>
            <a:r>
              <a:rPr lang="en-US" sz="900" baseline="0"/>
              <a:t> OF REVENUE:</a:t>
            </a:r>
            <a:endParaRPr lang="en-US" sz="900"/>
          </a:p>
        </xdr:txBody>
      </xdr:sp>
    </xdr:grpSp>
    <xdr:clientData/>
  </xdr:twoCellAnchor>
  <xdr:twoCellAnchor>
    <xdr:from>
      <xdr:col>14</xdr:col>
      <xdr:colOff>19050</xdr:colOff>
      <xdr:row>19</xdr:row>
      <xdr:rowOff>171450</xdr:rowOff>
    </xdr:from>
    <xdr:to>
      <xdr:col>17</xdr:col>
      <xdr:colOff>304800</xdr:colOff>
      <xdr:row>26</xdr:row>
      <xdr:rowOff>1</xdr:rowOff>
    </xdr:to>
    <xdr:grpSp>
      <xdr:nvGrpSpPr>
        <xdr:cNvPr id="17" name="Group 16"/>
        <xdr:cNvGrpSpPr/>
      </xdr:nvGrpSpPr>
      <xdr:grpSpPr>
        <a:xfrm>
          <a:off x="9667875" y="3790950"/>
          <a:ext cx="2114550" cy="1162051"/>
          <a:chOff x="10248900" y="4381500"/>
          <a:chExt cx="2114550" cy="1162051"/>
        </a:xfrm>
      </xdr:grpSpPr>
      <xdr:grpSp>
        <xdr:nvGrpSpPr>
          <xdr:cNvPr id="18" name="Group 17"/>
          <xdr:cNvGrpSpPr/>
        </xdr:nvGrpSpPr>
        <xdr:grpSpPr>
          <a:xfrm>
            <a:off x="10258425" y="4381500"/>
            <a:ext cx="1838326" cy="1162051"/>
            <a:chOff x="4581525" y="4400549"/>
            <a:chExt cx="1838326" cy="1162051"/>
          </a:xfrm>
          <a:solidFill>
            <a:srgbClr val="ECF0ED"/>
          </a:solidFill>
        </xdr:grpSpPr>
        <xdr:sp macro="" textlink="Transactions">
          <xdr:nvSpPr>
            <xdr:cNvPr id="23" name="TextBox 22"/>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3A8BB94C-62F1-4859-AD9F-6E4F1C6421B3}" type="TxLink">
                <a:rPr lang="en-US" sz="2400" b="0" i="0" u="none" strike="noStrike">
                  <a:solidFill>
                    <a:srgbClr val="000000"/>
                  </a:solidFill>
                  <a:latin typeface="Bahnschrift" panose="020B0502040204020203" pitchFamily="34" charset="0"/>
                  <a:cs typeface="Calibri"/>
                </a:rPr>
                <a:pPr algn="ctr"/>
                <a:t> 34,565 </a:t>
              </a:fld>
              <a:endParaRPr lang="en-US" sz="2400">
                <a:solidFill>
                  <a:schemeClr val="accent6">
                    <a:lumMod val="75000"/>
                  </a:schemeClr>
                </a:solidFill>
                <a:latin typeface="Bahnschrift" panose="020B0502040204020203" pitchFamily="34" charset="0"/>
              </a:endParaRPr>
            </a:p>
          </xdr:txBody>
        </xdr:sp>
        <xdr:sp macro="" textlink="">
          <xdr:nvSpPr>
            <xdr:cNvPr id="24" name="TextBox 23"/>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a:t>
              </a:r>
              <a:r>
                <a:rPr lang="en-US" sz="1050" baseline="0">
                  <a:latin typeface="AbadiMTStd-Light" panose="020B0302020104020204" pitchFamily="34" charset="0"/>
                  <a:cs typeface="Segoe UI" panose="020B0502040204020203" pitchFamily="34" charset="0"/>
                </a:rPr>
                <a:t> Transactions Made</a:t>
              </a:r>
              <a:endParaRPr lang="en-US" sz="1050">
                <a:latin typeface="AbadiMTStd-Light" panose="020B0302020104020204" pitchFamily="34" charset="0"/>
                <a:cs typeface="Segoe UI" panose="020B0502040204020203" pitchFamily="34" charset="0"/>
              </a:endParaRPr>
            </a:p>
          </xdr:txBody>
        </xdr:sp>
      </xdr:grpSp>
      <xdr:sp macro="" textlink="Items">
        <xdr:nvSpPr>
          <xdr:cNvPr id="19" name="TextBox 18"/>
          <xdr:cNvSpPr txBox="1"/>
        </xdr:nvSpPr>
        <xdr:spPr>
          <a:xfrm>
            <a:off x="11353800" y="5010150"/>
            <a:ext cx="723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323515B-CCDF-4762-96EF-B85C4AF2D42D}" type="TxLink">
              <a:rPr lang="en-US" sz="1100" b="0" i="0" u="none" strike="noStrike">
                <a:solidFill>
                  <a:srgbClr val="000000"/>
                </a:solidFill>
                <a:latin typeface="Calibri"/>
                <a:cs typeface="Calibri"/>
              </a:rPr>
              <a:pPr/>
              <a:t> 82,644 </a:t>
            </a:fld>
            <a:endParaRPr lang="en-US" sz="400"/>
          </a:p>
        </xdr:txBody>
      </xdr:sp>
      <xdr:sp macro="" textlink="Basket">
        <xdr:nvSpPr>
          <xdr:cNvPr id="20" name="TextBox 19"/>
          <xdr:cNvSpPr txBox="1"/>
        </xdr:nvSpPr>
        <xdr:spPr>
          <a:xfrm>
            <a:off x="11572874" y="4829175"/>
            <a:ext cx="7905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CB84039-905F-4B75-97FC-88557D744A7C}" type="TxLink">
              <a:rPr lang="en-US" sz="1100" b="0" i="0" u="none" strike="noStrike">
                <a:solidFill>
                  <a:srgbClr val="000000"/>
                </a:solidFill>
                <a:latin typeface="Calibri"/>
                <a:cs typeface="Calibri"/>
              </a:rPr>
              <a:pPr/>
              <a:t>2.4</a:t>
            </a:fld>
            <a:endParaRPr lang="en-US" sz="500"/>
          </a:p>
        </xdr:txBody>
      </xdr:sp>
      <xdr:sp macro="" textlink="">
        <xdr:nvSpPr>
          <xdr:cNvPr id="21" name="TextBox 20"/>
          <xdr:cNvSpPr txBox="1"/>
        </xdr:nvSpPr>
        <xdr:spPr>
          <a:xfrm>
            <a:off x="10306049" y="4838700"/>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000"/>
              <a:t>AVG. BASKET SIZE</a:t>
            </a:r>
          </a:p>
        </xdr:txBody>
      </xdr:sp>
      <xdr:sp macro="" textlink="">
        <xdr:nvSpPr>
          <xdr:cNvPr id="22" name="TextBox 21"/>
          <xdr:cNvSpPr txBox="1"/>
        </xdr:nvSpPr>
        <xdr:spPr>
          <a:xfrm>
            <a:off x="10248900" y="5010150"/>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000"/>
              <a:t>TOTAL</a:t>
            </a:r>
            <a:r>
              <a:rPr lang="en-US" sz="1100" baseline="0"/>
              <a:t> </a:t>
            </a:r>
            <a:r>
              <a:rPr lang="en-US" sz="1000" baseline="0"/>
              <a:t>ITEMS SOLD</a:t>
            </a:r>
            <a:endParaRPr lang="en-US" sz="1000"/>
          </a:p>
        </xdr:txBody>
      </xdr:sp>
    </xdr:grpSp>
    <xdr:clientData/>
  </xdr:twoCellAnchor>
  <xdr:twoCellAnchor>
    <xdr:from>
      <xdr:col>18</xdr:col>
      <xdr:colOff>0</xdr:colOff>
      <xdr:row>19</xdr:row>
      <xdr:rowOff>171450</xdr:rowOff>
    </xdr:from>
    <xdr:to>
      <xdr:col>21</xdr:col>
      <xdr:colOff>38101</xdr:colOff>
      <xdr:row>26</xdr:row>
      <xdr:rowOff>1</xdr:rowOff>
    </xdr:to>
    <xdr:grpSp>
      <xdr:nvGrpSpPr>
        <xdr:cNvPr id="25" name="Group 24"/>
        <xdr:cNvGrpSpPr/>
      </xdr:nvGrpSpPr>
      <xdr:grpSpPr>
        <a:xfrm>
          <a:off x="12087225" y="3790950"/>
          <a:ext cx="1866901" cy="1162051"/>
          <a:chOff x="12668250" y="4381500"/>
          <a:chExt cx="1866901" cy="1162051"/>
        </a:xfrm>
      </xdr:grpSpPr>
      <xdr:grpSp>
        <xdr:nvGrpSpPr>
          <xdr:cNvPr id="26" name="Group 25"/>
          <xdr:cNvGrpSpPr/>
        </xdr:nvGrpSpPr>
        <xdr:grpSpPr>
          <a:xfrm>
            <a:off x="12696825" y="4381500"/>
            <a:ext cx="1838326" cy="1162051"/>
            <a:chOff x="4581525" y="4400549"/>
            <a:chExt cx="1838326" cy="1162051"/>
          </a:xfrm>
          <a:solidFill>
            <a:srgbClr val="ECF0ED"/>
          </a:solidFill>
        </xdr:grpSpPr>
        <xdr:sp macro="" textlink="Visits">
          <xdr:nvSpPr>
            <xdr:cNvPr id="29" name="TextBox 28"/>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AC85EC9-AC9E-4FB9-B6EE-0ABCEEA1CA3B}" type="TxLink">
                <a:rPr lang="en-US" sz="2400" b="0" i="0" u="none" strike="noStrike">
                  <a:solidFill>
                    <a:srgbClr val="000000"/>
                  </a:solidFill>
                  <a:latin typeface="Bahnschrift" panose="020B0502040204020203" pitchFamily="34" charset="0"/>
                  <a:cs typeface="Calibri"/>
                </a:rPr>
                <a:pPr algn="ctr"/>
                <a:t> 32,611 </a:t>
              </a:fld>
              <a:endParaRPr lang="en-US" sz="2400">
                <a:solidFill>
                  <a:schemeClr val="accent6">
                    <a:lumMod val="75000"/>
                  </a:schemeClr>
                </a:solidFill>
                <a:latin typeface="Bahnschrift" panose="020B0502040204020203" pitchFamily="34" charset="0"/>
              </a:endParaRPr>
            </a:p>
          </xdr:txBody>
        </xdr:sp>
        <xdr:sp macro="" textlink="">
          <xdr:nvSpPr>
            <xdr:cNvPr id="30" name="TextBox 29"/>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a:t>
              </a:r>
              <a:r>
                <a:rPr lang="en-US" sz="1050" baseline="0">
                  <a:latin typeface="AbadiMTStd-Light" panose="020B0302020104020204" pitchFamily="34" charset="0"/>
                  <a:cs typeface="Segoe UI" panose="020B0502040204020203" pitchFamily="34" charset="0"/>
                </a:rPr>
                <a:t> Customer Visits</a:t>
              </a:r>
              <a:endParaRPr lang="en-US" sz="1050">
                <a:latin typeface="AbadiMTStd-Light" panose="020B0302020104020204" pitchFamily="34" charset="0"/>
                <a:cs typeface="Segoe UI" panose="020B0502040204020203" pitchFamily="34" charset="0"/>
              </a:endParaRPr>
            </a:p>
          </xdr:txBody>
        </xdr:sp>
      </xdr:grpSp>
      <xdr:sp macro="" textlink="RegCustomers">
        <xdr:nvSpPr>
          <xdr:cNvPr id="27" name="TextBox 26"/>
          <xdr:cNvSpPr txBox="1"/>
        </xdr:nvSpPr>
        <xdr:spPr>
          <a:xfrm>
            <a:off x="13839825" y="4981575"/>
            <a:ext cx="638175"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fld id="{6D7FE10D-F98D-4283-932C-269AD3B0A431}" type="TxLink">
              <a:rPr lang="en-US" sz="1100" b="0" i="0" u="none" strike="noStrike">
                <a:solidFill>
                  <a:srgbClr val="000000"/>
                </a:solidFill>
                <a:latin typeface="Calibri"/>
                <a:cs typeface="Calibri"/>
              </a:rPr>
              <a:pPr algn="r"/>
              <a:t>95.86%</a:t>
            </a:fld>
            <a:endParaRPr lang="en-US" sz="500"/>
          </a:p>
        </xdr:txBody>
      </xdr:sp>
      <xdr:sp macro="" textlink="">
        <xdr:nvSpPr>
          <xdr:cNvPr id="28" name="TextBox 27"/>
          <xdr:cNvSpPr txBox="1"/>
        </xdr:nvSpPr>
        <xdr:spPr>
          <a:xfrm>
            <a:off x="12668250" y="4981575"/>
            <a:ext cx="1485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t>  REGISTERED CLIENTS</a:t>
            </a:r>
            <a:r>
              <a:rPr lang="en-US" sz="1000" baseline="0"/>
              <a:t>:</a:t>
            </a:r>
            <a:endParaRPr lang="en-US" sz="9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3</xdr:col>
      <xdr:colOff>0</xdr:colOff>
      <xdr:row>14</xdr:row>
      <xdr:rowOff>0</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33350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180976</xdr:rowOff>
    </xdr:from>
    <xdr:to>
      <xdr:col>3</xdr:col>
      <xdr:colOff>0</xdr:colOff>
      <xdr:row>26</xdr:row>
      <xdr:rowOff>180976</xdr:rowOff>
    </xdr:to>
    <mc:AlternateContent xmlns:mc="http://schemas.openxmlformats.org/markup-compatibility/2006" xmlns:a14="http://schemas.microsoft.com/office/drawing/2010/main">
      <mc:Choice Requires="a14">
        <xdr:graphicFrame macro="">
          <xdr:nvGraphicFramePr>
            <xdr:cNvPr id="3" name="outlet 1"/>
            <xdr:cNvGraphicFramePr/>
          </xdr:nvGraphicFramePr>
          <xdr:xfrm>
            <a:off x="0" y="0"/>
            <a:ext cx="0" cy="0"/>
          </xdr:xfrm>
          <a:graphic>
            <a:graphicData uri="http://schemas.microsoft.com/office/drawing/2010/slicer">
              <sle:slicer xmlns:sle="http://schemas.microsoft.com/office/drawing/2010/slicer" name="outlet 1"/>
            </a:graphicData>
          </a:graphic>
        </xdr:graphicFrame>
      </mc:Choice>
      <mc:Fallback xmlns="">
        <xdr:sp macro="" textlink="">
          <xdr:nvSpPr>
            <xdr:cNvPr id="0" name=""/>
            <xdr:cNvSpPr>
              <a:spLocks noTextEdit="1"/>
            </xdr:cNvSpPr>
          </xdr:nvSpPr>
          <xdr:spPr>
            <a:xfrm>
              <a:off x="0" y="3038476"/>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600075</xdr:colOff>
      <xdr:row>7</xdr:row>
      <xdr:rowOff>190499</xdr:rowOff>
    </xdr:from>
    <xdr:to>
      <xdr:col>7</xdr:col>
      <xdr:colOff>1</xdr:colOff>
      <xdr:row>14</xdr:row>
      <xdr:rowOff>19050</xdr:rowOff>
    </xdr:to>
    <xdr:grpSp>
      <xdr:nvGrpSpPr>
        <xdr:cNvPr id="4" name="Group 3"/>
        <xdr:cNvGrpSpPr/>
      </xdr:nvGrpSpPr>
      <xdr:grpSpPr>
        <a:xfrm>
          <a:off x="2428875" y="1523999"/>
          <a:ext cx="1838326" cy="1162051"/>
          <a:chOff x="5381625" y="4400549"/>
          <a:chExt cx="1838326" cy="1162051"/>
        </a:xfrm>
      </xdr:grpSpPr>
      <xdr:grpSp>
        <xdr:nvGrpSpPr>
          <xdr:cNvPr id="5" name="Group 4"/>
          <xdr:cNvGrpSpPr/>
        </xdr:nvGrpSpPr>
        <xdr:grpSpPr>
          <a:xfrm>
            <a:off x="5381625" y="4400549"/>
            <a:ext cx="1838326" cy="1162051"/>
            <a:chOff x="4581525" y="4400549"/>
            <a:chExt cx="1838326" cy="1162051"/>
          </a:xfrm>
          <a:solidFill>
            <a:srgbClr val="ECF0ED"/>
          </a:solidFill>
        </xdr:grpSpPr>
        <xdr:sp macro="" textlink="Revenue">
          <xdr:nvSpPr>
            <xdr:cNvPr id="9" name="TextBox 8"/>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19F5B1E-3B9D-42F9-8029-B74C95F0F50C}" type="TxLink">
                <a:rPr lang="en-US" sz="2400" b="0" i="0" u="none" strike="noStrike">
                  <a:solidFill>
                    <a:srgbClr val="000000"/>
                  </a:solidFill>
                  <a:latin typeface="Bahnschrift" panose="020B0502040204020203" pitchFamily="34" charset="0"/>
                  <a:cs typeface="Calibri"/>
                </a:rPr>
                <a:pPr algn="ctr"/>
                <a:t>$1.62 B</a:t>
              </a:fld>
              <a:endParaRPr lang="en-US" sz="2400">
                <a:solidFill>
                  <a:schemeClr val="accent6">
                    <a:lumMod val="75000"/>
                  </a:schemeClr>
                </a:solidFill>
                <a:latin typeface="Bahnschrift" panose="020B0502040204020203" pitchFamily="34" charset="0"/>
              </a:endParaRPr>
            </a:p>
          </xdr:txBody>
        </xdr:sp>
        <xdr:sp macro="" textlink="">
          <xdr:nvSpPr>
            <xdr:cNvPr id="10" name="TextBox 9"/>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 Revenue Including</a:t>
              </a:r>
              <a:r>
                <a:rPr lang="en-US" sz="1050" baseline="0">
                  <a:latin typeface="AbadiMTStd-Light" panose="020B0302020104020204" pitchFamily="34" charset="0"/>
                  <a:cs typeface="Segoe UI" panose="020B0502040204020203" pitchFamily="34" charset="0"/>
                </a:rPr>
                <a:t> Tax</a:t>
              </a:r>
              <a:endParaRPr lang="en-US" sz="1050">
                <a:latin typeface="AbadiMTStd-Light" panose="020B0302020104020204" pitchFamily="34" charset="0"/>
                <a:cs typeface="Segoe UI" panose="020B0502040204020203" pitchFamily="34" charset="0"/>
              </a:endParaRPr>
            </a:p>
          </xdr:txBody>
        </xdr:sp>
      </xdr:grpSp>
      <xdr:sp macro="" textlink="Min">
        <xdr:nvSpPr>
          <xdr:cNvPr id="6" name="TextBox 5"/>
          <xdr:cNvSpPr txBox="1"/>
        </xdr:nvSpPr>
        <xdr:spPr>
          <a:xfrm>
            <a:off x="5591175" y="5029199"/>
            <a:ext cx="7239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5B0D6C6-2172-4A6B-96B3-9DA7D72437A4}" type="TxLink">
              <a:rPr lang="en-US" sz="900" b="0" i="0" u="none" strike="noStrike">
                <a:solidFill>
                  <a:srgbClr val="000000"/>
                </a:solidFill>
                <a:latin typeface="Calibri"/>
                <a:cs typeface="Calibri"/>
              </a:rPr>
              <a:pPr/>
              <a:t>$53.25 M</a:t>
            </a:fld>
            <a:endParaRPr lang="en-US" sz="900"/>
          </a:p>
        </xdr:txBody>
      </xdr:sp>
      <xdr:sp macro="" textlink="Max">
        <xdr:nvSpPr>
          <xdr:cNvPr id="7" name="TextBox 6"/>
          <xdr:cNvSpPr txBox="1"/>
        </xdr:nvSpPr>
        <xdr:spPr>
          <a:xfrm>
            <a:off x="6334124" y="5029199"/>
            <a:ext cx="79057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60C501F-BD81-4A73-99C4-13C6218CC2AB}" type="TxLink">
              <a:rPr lang="en-US" sz="900" b="0" i="0" u="none" strike="noStrike">
                <a:solidFill>
                  <a:srgbClr val="000000"/>
                </a:solidFill>
                <a:latin typeface="Calibri"/>
                <a:cs typeface="Calibri"/>
              </a:rPr>
              <a:pPr/>
              <a:t>$153.28 M</a:t>
            </a:fld>
            <a:endParaRPr lang="en-US" sz="900"/>
          </a:p>
        </xdr:txBody>
      </xdr:sp>
      <xdr:sp macro="" textlink="">
        <xdr:nvSpPr>
          <xdr:cNvPr id="8" name="TextBox 7"/>
          <xdr:cNvSpPr txBox="1"/>
        </xdr:nvSpPr>
        <xdr:spPr>
          <a:xfrm>
            <a:off x="5629274" y="4867274"/>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MIN</a:t>
            </a:r>
            <a:r>
              <a:rPr lang="en-US" sz="1100" baseline="0"/>
              <a:t>                  </a:t>
            </a:r>
            <a:r>
              <a:rPr lang="en-US" sz="1100"/>
              <a:t>MAX</a:t>
            </a:r>
          </a:p>
        </xdr:txBody>
      </xdr:sp>
    </xdr:grpSp>
    <xdr:clientData/>
  </xdr:twoCellAnchor>
  <xdr:twoCellAnchor>
    <xdr:from>
      <xdr:col>7</xdr:col>
      <xdr:colOff>600075</xdr:colOff>
      <xdr:row>7</xdr:row>
      <xdr:rowOff>171450</xdr:rowOff>
    </xdr:from>
    <xdr:to>
      <xdr:col>11</xdr:col>
      <xdr:colOff>1</xdr:colOff>
      <xdr:row>14</xdr:row>
      <xdr:rowOff>1</xdr:rowOff>
    </xdr:to>
    <xdr:grpSp>
      <xdr:nvGrpSpPr>
        <xdr:cNvPr id="11" name="Group 10"/>
        <xdr:cNvGrpSpPr/>
      </xdr:nvGrpSpPr>
      <xdr:grpSpPr>
        <a:xfrm>
          <a:off x="4867275" y="1504950"/>
          <a:ext cx="1838326" cy="1162051"/>
          <a:chOff x="7820025" y="4381500"/>
          <a:chExt cx="1838326" cy="1162051"/>
        </a:xfrm>
      </xdr:grpSpPr>
      <xdr:grpSp>
        <xdr:nvGrpSpPr>
          <xdr:cNvPr id="12" name="Group 11"/>
          <xdr:cNvGrpSpPr/>
        </xdr:nvGrpSpPr>
        <xdr:grpSpPr>
          <a:xfrm>
            <a:off x="7820025" y="4381500"/>
            <a:ext cx="1838326" cy="1162051"/>
            <a:chOff x="4581525" y="4400549"/>
            <a:chExt cx="1838326" cy="1162051"/>
          </a:xfrm>
          <a:solidFill>
            <a:srgbClr val="ECF0ED"/>
          </a:solidFill>
        </xdr:grpSpPr>
        <xdr:sp macro="" textlink="Discount">
          <xdr:nvSpPr>
            <xdr:cNvPr id="15" name="TextBox 14"/>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2FCC3AE-6F92-4196-8EEE-E22C78FDD2E9}" type="TxLink">
                <a:rPr lang="en-US" sz="2400" b="0" i="0" u="none" strike="noStrike">
                  <a:solidFill>
                    <a:srgbClr val="000000"/>
                  </a:solidFill>
                  <a:latin typeface="Bahnschrift" panose="020B0502040204020203" pitchFamily="34" charset="0"/>
                  <a:cs typeface="Calibri"/>
                </a:rPr>
                <a:pPr algn="ctr"/>
                <a:t>$124.63 M</a:t>
              </a:fld>
              <a:endParaRPr lang="en-US" sz="2400">
                <a:solidFill>
                  <a:schemeClr val="accent6">
                    <a:lumMod val="75000"/>
                  </a:schemeClr>
                </a:solidFill>
                <a:latin typeface="Bahnschrift" panose="020B0502040204020203" pitchFamily="34" charset="0"/>
              </a:endParaRPr>
            </a:p>
          </xdr:txBody>
        </xdr:sp>
        <xdr:sp macro="" textlink="">
          <xdr:nvSpPr>
            <xdr:cNvPr id="16" name="TextBox 15"/>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a:t>
              </a:r>
              <a:r>
                <a:rPr lang="en-US" sz="1050" baseline="0">
                  <a:latin typeface="AbadiMTStd-Light" panose="020B0302020104020204" pitchFamily="34" charset="0"/>
                  <a:cs typeface="Segoe UI" panose="020B0502040204020203" pitchFamily="34" charset="0"/>
                </a:rPr>
                <a:t> Discounts on Sales</a:t>
              </a:r>
              <a:endParaRPr lang="en-US" sz="1050">
                <a:latin typeface="AbadiMTStd-Light" panose="020B0302020104020204" pitchFamily="34" charset="0"/>
                <a:cs typeface="Segoe UI" panose="020B0502040204020203" pitchFamily="34" charset="0"/>
              </a:endParaRPr>
            </a:p>
          </xdr:txBody>
        </xdr:sp>
      </xdr:grpSp>
      <xdr:sp macro="" textlink="DiscountPercent">
        <xdr:nvSpPr>
          <xdr:cNvPr id="13" name="TextBox 12"/>
          <xdr:cNvSpPr txBox="1"/>
        </xdr:nvSpPr>
        <xdr:spPr>
          <a:xfrm>
            <a:off x="8963025" y="4981575"/>
            <a:ext cx="638175"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fld id="{958A88D1-D7B2-4831-8C98-F0CC87310F0F}" type="TxLink">
              <a:rPr lang="en-US" sz="1100" b="0" i="0" u="none" strike="noStrike">
                <a:solidFill>
                  <a:srgbClr val="000000"/>
                </a:solidFill>
                <a:latin typeface="Calibri"/>
                <a:cs typeface="Calibri"/>
              </a:rPr>
              <a:pPr algn="r"/>
              <a:t>7.41%</a:t>
            </a:fld>
            <a:endParaRPr lang="en-US" sz="500"/>
          </a:p>
        </xdr:txBody>
      </xdr:sp>
      <xdr:sp macro="" textlink="">
        <xdr:nvSpPr>
          <xdr:cNvPr id="14" name="TextBox 13"/>
          <xdr:cNvSpPr txBox="1"/>
        </xdr:nvSpPr>
        <xdr:spPr>
          <a:xfrm>
            <a:off x="7829550" y="4981575"/>
            <a:ext cx="1485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t>  </a:t>
            </a:r>
            <a:r>
              <a:rPr lang="en-US" sz="900"/>
              <a:t>PERCENT</a:t>
            </a:r>
            <a:r>
              <a:rPr lang="en-US" sz="900" baseline="0"/>
              <a:t> OF REVENUE:</a:t>
            </a:r>
            <a:endParaRPr lang="en-US" sz="900"/>
          </a:p>
        </xdr:txBody>
      </xdr:sp>
    </xdr:grpSp>
    <xdr:clientData/>
  </xdr:twoCellAnchor>
  <xdr:twoCellAnchor>
    <xdr:from>
      <xdr:col>11</xdr:col>
      <xdr:colOff>590550</xdr:colOff>
      <xdr:row>7</xdr:row>
      <xdr:rowOff>171450</xdr:rowOff>
    </xdr:from>
    <xdr:to>
      <xdr:col>15</xdr:col>
      <xdr:colOff>266700</xdr:colOff>
      <xdr:row>14</xdr:row>
      <xdr:rowOff>1</xdr:rowOff>
    </xdr:to>
    <xdr:grpSp>
      <xdr:nvGrpSpPr>
        <xdr:cNvPr id="17" name="Group 16"/>
        <xdr:cNvGrpSpPr/>
      </xdr:nvGrpSpPr>
      <xdr:grpSpPr>
        <a:xfrm>
          <a:off x="7296150" y="1504950"/>
          <a:ext cx="2114550" cy="1162051"/>
          <a:chOff x="10248900" y="4381500"/>
          <a:chExt cx="2114550" cy="1162051"/>
        </a:xfrm>
      </xdr:grpSpPr>
      <xdr:grpSp>
        <xdr:nvGrpSpPr>
          <xdr:cNvPr id="18" name="Group 17"/>
          <xdr:cNvGrpSpPr/>
        </xdr:nvGrpSpPr>
        <xdr:grpSpPr>
          <a:xfrm>
            <a:off x="10258425" y="4381500"/>
            <a:ext cx="1838326" cy="1162051"/>
            <a:chOff x="4581525" y="4400549"/>
            <a:chExt cx="1838326" cy="1162051"/>
          </a:xfrm>
          <a:solidFill>
            <a:srgbClr val="ECF0ED"/>
          </a:solidFill>
        </xdr:grpSpPr>
        <xdr:sp macro="" textlink="Transactions">
          <xdr:nvSpPr>
            <xdr:cNvPr id="23" name="TextBox 22"/>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3A8BB94C-62F1-4859-AD9F-6E4F1C6421B3}" type="TxLink">
                <a:rPr lang="en-US" sz="2400" b="0" i="0" u="none" strike="noStrike">
                  <a:solidFill>
                    <a:srgbClr val="000000"/>
                  </a:solidFill>
                  <a:latin typeface="Bahnschrift" panose="020B0502040204020203" pitchFamily="34" charset="0"/>
                  <a:cs typeface="Calibri"/>
                </a:rPr>
                <a:pPr algn="ctr"/>
                <a:t> 34,565 </a:t>
              </a:fld>
              <a:endParaRPr lang="en-US" sz="2400">
                <a:solidFill>
                  <a:schemeClr val="accent6">
                    <a:lumMod val="75000"/>
                  </a:schemeClr>
                </a:solidFill>
                <a:latin typeface="Bahnschrift" panose="020B0502040204020203" pitchFamily="34" charset="0"/>
              </a:endParaRPr>
            </a:p>
          </xdr:txBody>
        </xdr:sp>
        <xdr:sp macro="" textlink="">
          <xdr:nvSpPr>
            <xdr:cNvPr id="24" name="TextBox 23"/>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a:t>
              </a:r>
              <a:r>
                <a:rPr lang="en-US" sz="1050" baseline="0">
                  <a:latin typeface="AbadiMTStd-Light" panose="020B0302020104020204" pitchFamily="34" charset="0"/>
                  <a:cs typeface="Segoe UI" panose="020B0502040204020203" pitchFamily="34" charset="0"/>
                </a:rPr>
                <a:t> Transactions Made</a:t>
              </a:r>
              <a:endParaRPr lang="en-US" sz="1050">
                <a:latin typeface="AbadiMTStd-Light" panose="020B0302020104020204" pitchFamily="34" charset="0"/>
                <a:cs typeface="Segoe UI" panose="020B0502040204020203" pitchFamily="34" charset="0"/>
              </a:endParaRPr>
            </a:p>
          </xdr:txBody>
        </xdr:sp>
      </xdr:grpSp>
      <xdr:sp macro="" textlink="Items">
        <xdr:nvSpPr>
          <xdr:cNvPr id="19" name="TextBox 18"/>
          <xdr:cNvSpPr txBox="1"/>
        </xdr:nvSpPr>
        <xdr:spPr>
          <a:xfrm>
            <a:off x="11353800" y="5010150"/>
            <a:ext cx="723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323515B-CCDF-4762-96EF-B85C4AF2D42D}" type="TxLink">
              <a:rPr lang="en-US" sz="1100" b="0" i="0" u="none" strike="noStrike">
                <a:solidFill>
                  <a:srgbClr val="000000"/>
                </a:solidFill>
                <a:latin typeface="Calibri"/>
                <a:cs typeface="Calibri"/>
              </a:rPr>
              <a:pPr/>
              <a:t> 82,644 </a:t>
            </a:fld>
            <a:endParaRPr lang="en-US" sz="400"/>
          </a:p>
        </xdr:txBody>
      </xdr:sp>
      <xdr:sp macro="" textlink="Basket">
        <xdr:nvSpPr>
          <xdr:cNvPr id="20" name="TextBox 19"/>
          <xdr:cNvSpPr txBox="1"/>
        </xdr:nvSpPr>
        <xdr:spPr>
          <a:xfrm>
            <a:off x="11572874" y="4829175"/>
            <a:ext cx="7905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CB84039-905F-4B75-97FC-88557D744A7C}" type="TxLink">
              <a:rPr lang="en-US" sz="1100" b="0" i="0" u="none" strike="noStrike">
                <a:solidFill>
                  <a:srgbClr val="000000"/>
                </a:solidFill>
                <a:latin typeface="Calibri"/>
                <a:cs typeface="Calibri"/>
              </a:rPr>
              <a:pPr/>
              <a:t>2.4</a:t>
            </a:fld>
            <a:endParaRPr lang="en-US" sz="500"/>
          </a:p>
        </xdr:txBody>
      </xdr:sp>
      <xdr:sp macro="" textlink="">
        <xdr:nvSpPr>
          <xdr:cNvPr id="21" name="TextBox 20"/>
          <xdr:cNvSpPr txBox="1"/>
        </xdr:nvSpPr>
        <xdr:spPr>
          <a:xfrm>
            <a:off x="10306049" y="4838700"/>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000"/>
              <a:t>AVG. BASKET SIZE</a:t>
            </a:r>
          </a:p>
        </xdr:txBody>
      </xdr:sp>
      <xdr:sp macro="" textlink="">
        <xdr:nvSpPr>
          <xdr:cNvPr id="22" name="TextBox 21"/>
          <xdr:cNvSpPr txBox="1"/>
        </xdr:nvSpPr>
        <xdr:spPr>
          <a:xfrm>
            <a:off x="10248900" y="5010150"/>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000"/>
              <a:t>TOTAL</a:t>
            </a:r>
            <a:r>
              <a:rPr lang="en-US" sz="1100" baseline="0"/>
              <a:t> </a:t>
            </a:r>
            <a:r>
              <a:rPr lang="en-US" sz="1000" baseline="0"/>
              <a:t>ITEMS SOLD</a:t>
            </a:r>
            <a:endParaRPr lang="en-US" sz="1000"/>
          </a:p>
        </xdr:txBody>
      </xdr:sp>
    </xdr:grpSp>
    <xdr:clientData/>
  </xdr:twoCellAnchor>
  <xdr:twoCellAnchor>
    <xdr:from>
      <xdr:col>15</xdr:col>
      <xdr:colOff>571500</xdr:colOff>
      <xdr:row>7</xdr:row>
      <xdr:rowOff>171450</xdr:rowOff>
    </xdr:from>
    <xdr:to>
      <xdr:col>19</xdr:col>
      <xdr:colOff>1</xdr:colOff>
      <xdr:row>14</xdr:row>
      <xdr:rowOff>1</xdr:rowOff>
    </xdr:to>
    <xdr:grpSp>
      <xdr:nvGrpSpPr>
        <xdr:cNvPr id="25" name="Group 24"/>
        <xdr:cNvGrpSpPr/>
      </xdr:nvGrpSpPr>
      <xdr:grpSpPr>
        <a:xfrm>
          <a:off x="9715500" y="1504950"/>
          <a:ext cx="1866901" cy="1162051"/>
          <a:chOff x="12668250" y="4381500"/>
          <a:chExt cx="1866901" cy="1162051"/>
        </a:xfrm>
      </xdr:grpSpPr>
      <xdr:grpSp>
        <xdr:nvGrpSpPr>
          <xdr:cNvPr id="26" name="Group 25"/>
          <xdr:cNvGrpSpPr/>
        </xdr:nvGrpSpPr>
        <xdr:grpSpPr>
          <a:xfrm>
            <a:off x="12696825" y="4381500"/>
            <a:ext cx="1838326" cy="1162051"/>
            <a:chOff x="4581525" y="4400549"/>
            <a:chExt cx="1838326" cy="1162051"/>
          </a:xfrm>
          <a:solidFill>
            <a:srgbClr val="ECF0ED"/>
          </a:solidFill>
        </xdr:grpSpPr>
        <xdr:sp macro="" textlink="Visits">
          <xdr:nvSpPr>
            <xdr:cNvPr id="29" name="TextBox 28"/>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AC85EC9-AC9E-4FB9-B6EE-0ABCEEA1CA3B}" type="TxLink">
                <a:rPr lang="en-US" sz="2400" b="0" i="0" u="none" strike="noStrike">
                  <a:solidFill>
                    <a:srgbClr val="000000"/>
                  </a:solidFill>
                  <a:latin typeface="Bahnschrift" panose="020B0502040204020203" pitchFamily="34" charset="0"/>
                  <a:cs typeface="Calibri"/>
                </a:rPr>
                <a:pPr algn="ctr"/>
                <a:t> 32,611 </a:t>
              </a:fld>
              <a:endParaRPr lang="en-US" sz="2400">
                <a:solidFill>
                  <a:schemeClr val="accent6">
                    <a:lumMod val="75000"/>
                  </a:schemeClr>
                </a:solidFill>
                <a:latin typeface="Bahnschrift" panose="020B0502040204020203" pitchFamily="34" charset="0"/>
              </a:endParaRPr>
            </a:p>
          </xdr:txBody>
        </xdr:sp>
        <xdr:sp macro="" textlink="">
          <xdr:nvSpPr>
            <xdr:cNvPr id="30" name="TextBox 29"/>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a:t>
              </a:r>
              <a:r>
                <a:rPr lang="en-US" sz="1050" baseline="0">
                  <a:latin typeface="AbadiMTStd-Light" panose="020B0302020104020204" pitchFamily="34" charset="0"/>
                  <a:cs typeface="Segoe UI" panose="020B0502040204020203" pitchFamily="34" charset="0"/>
                </a:rPr>
                <a:t> Customer Visits</a:t>
              </a:r>
              <a:endParaRPr lang="en-US" sz="1050">
                <a:latin typeface="AbadiMTStd-Light" panose="020B0302020104020204" pitchFamily="34" charset="0"/>
                <a:cs typeface="Segoe UI" panose="020B0502040204020203" pitchFamily="34" charset="0"/>
              </a:endParaRPr>
            </a:p>
          </xdr:txBody>
        </xdr:sp>
      </xdr:grpSp>
      <xdr:sp macro="" textlink="RegCustomers">
        <xdr:nvSpPr>
          <xdr:cNvPr id="27" name="TextBox 26"/>
          <xdr:cNvSpPr txBox="1"/>
        </xdr:nvSpPr>
        <xdr:spPr>
          <a:xfrm>
            <a:off x="13839825" y="4981575"/>
            <a:ext cx="638175"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fld id="{6D7FE10D-F98D-4283-932C-269AD3B0A431}" type="TxLink">
              <a:rPr lang="en-US" sz="1100" b="0" i="0" u="none" strike="noStrike">
                <a:solidFill>
                  <a:srgbClr val="000000"/>
                </a:solidFill>
                <a:latin typeface="Calibri"/>
                <a:cs typeface="Calibri"/>
              </a:rPr>
              <a:pPr algn="r"/>
              <a:t>95.86%</a:t>
            </a:fld>
            <a:endParaRPr lang="en-US" sz="500"/>
          </a:p>
        </xdr:txBody>
      </xdr:sp>
      <xdr:sp macro="" textlink="">
        <xdr:nvSpPr>
          <xdr:cNvPr id="28" name="TextBox 27"/>
          <xdr:cNvSpPr txBox="1"/>
        </xdr:nvSpPr>
        <xdr:spPr>
          <a:xfrm>
            <a:off x="12668250" y="4981575"/>
            <a:ext cx="1485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t>  REGISTERED CLIENTS</a:t>
            </a:r>
            <a:r>
              <a:rPr lang="en-US" sz="1000" baseline="0"/>
              <a:t>:</a:t>
            </a:r>
            <a:endParaRPr lang="en-US" sz="900"/>
          </a:p>
        </xdr:txBody>
      </xdr:sp>
    </xdr:grpSp>
    <xdr:clientData/>
  </xdr:twoCellAnchor>
  <xdr:twoCellAnchor>
    <xdr:from>
      <xdr:col>4</xdr:col>
      <xdr:colOff>0</xdr:colOff>
      <xdr:row>15</xdr:row>
      <xdr:rowOff>1</xdr:rowOff>
    </xdr:from>
    <xdr:to>
      <xdr:col>11</xdr:col>
      <xdr:colOff>47625</xdr:colOff>
      <xdr:row>30</xdr:row>
      <xdr:rowOff>9525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15</xdr:row>
      <xdr:rowOff>0</xdr:rowOff>
    </xdr:from>
    <xdr:to>
      <xdr:col>19</xdr:col>
      <xdr:colOff>0</xdr:colOff>
      <xdr:row>29</xdr:row>
      <xdr:rowOff>180975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31</xdr:row>
      <xdr:rowOff>190499</xdr:rowOff>
    </xdr:from>
    <xdr:to>
      <xdr:col>7</xdr:col>
      <xdr:colOff>609599</xdr:colOff>
      <xdr:row>47</xdr:row>
      <xdr:rowOff>180974</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31</xdr:row>
      <xdr:rowOff>190499</xdr:rowOff>
    </xdr:from>
    <xdr:to>
      <xdr:col>19</xdr:col>
      <xdr:colOff>0</xdr:colOff>
      <xdr:row>47</xdr:row>
      <xdr:rowOff>180975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50</xdr:row>
      <xdr:rowOff>180975</xdr:rowOff>
    </xdr:from>
    <xdr:to>
      <xdr:col>19</xdr:col>
      <xdr:colOff>0</xdr:colOff>
      <xdr:row>72</xdr:row>
      <xdr:rowOff>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usa%20yahaya/Downloads/Body%20Organics%20Dashboards/sales_data_rev.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usa%20yahaya/Downloads/Vee%20n%20Data/Excel%20Work/Excel%20Dashboard%20Project/sales_data_rev.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usa%20yahaya/Downloads/Data%20Deck%20Vera/Excel%20Work/Excel%20Dashboard%20Project/customer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ly_data"/>
      <sheetName val="yearly_data_clean"/>
      <sheetName val="monthly_data"/>
      <sheetName val="monthly_data_clean"/>
      <sheetName val="pivot"/>
      <sheetName val="salesKPI"/>
      <sheetName val="SalesDashboard"/>
      <sheetName val="Formulas"/>
    </sheetNames>
    <sheetDataSet>
      <sheetData sheetId="0" refreshError="1"/>
      <sheetData sheetId="1" refreshError="1"/>
      <sheetData sheetId="2" refreshError="1"/>
      <sheetData sheetId="3" refreshError="1"/>
      <sheetData sheetId="4" refreshError="1"/>
      <sheetData sheetId="5">
        <row r="24">
          <cell r="D24">
            <v>1615546544.9500003</v>
          </cell>
        </row>
        <row r="26">
          <cell r="D26">
            <v>153281439.59</v>
          </cell>
        </row>
      </sheetData>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ly_data"/>
      <sheetName val="yearly_data_clean"/>
      <sheetName val="monthly_data"/>
      <sheetName val="monthly_data_clean"/>
      <sheetName val="pivot"/>
      <sheetName val="salesKPI"/>
      <sheetName val="SalesDashboard"/>
    </sheetNames>
    <sheetDataSet>
      <sheetData sheetId="0"/>
      <sheetData sheetId="1"/>
      <sheetData sheetId="2"/>
      <sheetData sheetId="3"/>
      <sheetData sheetId="4"/>
      <sheetData sheetId="5">
        <row r="25">
          <cell r="D25">
            <v>53245677.439999998</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cleaned"/>
      <sheetName val="Pivot"/>
      <sheetName val="Formulas"/>
      <sheetName val="KPI"/>
      <sheetName val="Dashboard"/>
    </sheetNames>
    <sheetDataSet>
      <sheetData sheetId="0" refreshError="1"/>
      <sheetData sheetId="1" refreshError="1"/>
      <sheetData sheetId="2" refreshError="1"/>
      <sheetData sheetId="3">
        <row r="16">
          <cell r="F16">
            <v>1617558851.9799814</v>
          </cell>
        </row>
        <row r="18">
          <cell r="F18">
            <v>1554906576.4500012</v>
          </cell>
        </row>
        <row r="20">
          <cell r="F20">
            <v>62652275.529999994</v>
          </cell>
        </row>
        <row r="22">
          <cell r="F22">
            <v>34565</v>
          </cell>
        </row>
        <row r="24">
          <cell r="F24">
            <v>32589</v>
          </cell>
        </row>
        <row r="26">
          <cell r="F26">
            <v>1976</v>
          </cell>
        </row>
        <row r="28">
          <cell r="F28">
            <v>82644</v>
          </cell>
        </row>
        <row r="30">
          <cell r="F30">
            <v>145</v>
          </cell>
        </row>
        <row r="32">
          <cell r="F32">
            <v>32610</v>
          </cell>
        </row>
        <row r="34">
          <cell r="F34">
            <v>73.936849790107686</v>
          </cell>
        </row>
      </sheetData>
      <sheetData sheetId="4" refreshError="1"/>
    </sheetDataSet>
  </externalBook>
</externalLink>
</file>

<file path=xl/pivotCache/pivotCacheDefinition1.xml><?xml version="1.0" encoding="utf-8"?>
<pivotCacheDefinition xmlns="http://schemas.openxmlformats.org/spreadsheetml/2006/main" xmlns:r="http://schemas.openxmlformats.org/officeDocument/2006/relationships" invalid="1" saveData="0" refreshedBy="musa yahaya" refreshedDate="45411.735732291665" backgroundQuery="1" createdVersion="3" refreshedVersion="6" minRefreshableVersion="3" recordCount="0" tupleCache="1" supportSubquery="1" supportAdvancedDrill="1">
  <cacheSource type="external" connectionId="2"/>
  <cacheFields count="3">
    <cacheField name="[Measures].[MeasuresLevel]" caption="MeasuresLevel" numFmtId="0">
      <sharedItems count="10">
        <s v="[Measures].[BasketSize]" c="BasketSize"/>
        <s v="[Measures].[Total Revenue]" c="Total Revenue"/>
        <s v="[Measures].[ItemsSold]" c="ItemsSold"/>
        <s v="[Measures].[DiscountPercent]" c="DiscountPercent"/>
        <s v="[Measures].[CustomerVisits]" c="CustomerVisits"/>
        <s v="[Measures].[Min]" c="Min"/>
        <s v="[Measures].[Total Transactions]" c="Total Transactions"/>
        <s v="[Measures].[TotalDiscounts]" c="TotalDiscounts"/>
        <s v="[Measures].[Average of sales_customer_known_percent]" c="Average of sales_customer_known_percent"/>
        <s v="[Measures].[Max]" c="Max"/>
      </sharedItems>
    </cacheField>
    <cacheField name="[Table1].[outlet].[outlet]" caption="outlet" numFmtId="0" hierarchy="1" level="1">
      <sharedItems count="4">
        <s v="[Table1].[outlet].&amp;[Houston]" c="Houston"/>
        <s v="[Table1].[outlet].&amp;[Austin]" c="Austin"/>
        <s v="[Table1].[outlet].&amp;[Denver]" c="Denver"/>
        <s v="[Table1].[outlet].&amp;[Los Angeles]" c="Los Angeles"/>
      </sharedItems>
    </cacheField>
    <cacheField name="[Table1].[year].[year]" caption="year" numFmtId="0" hierarchy="2" level="1">
      <sharedItems count="2">
        <s v="[Table1].[year].&amp;[2022]" c="2022"/>
        <s v="[Table1].[year].&amp;[2021]" c="2021"/>
      </sharedItems>
    </cacheField>
  </cacheFields>
  <cacheHierarchies count="42">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Table1].[outlet]" caption="outlet" attribute="1" defaultMemberUniqueName="[Table1].[outlet].[All]" allUniqueName="[Table1].[outlet].[All]" allCaption="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allCaption="All" dimensionUniqueName="[Table1]" displayFolder="" count="2" memberValueDatatype="20" unbalanced="0">
      <fieldsUsage count="2">
        <fieldUsage x="-1"/>
        <fieldUsage x="2"/>
      </fieldsUsage>
    </cacheHierarchy>
    <cacheHierarchy uniqueName="[Table1].[month]" caption="month" attribute="1" defaultMemberUniqueName="[Table1].[month].[All]" allUniqueName="[Table1].[month].[All]" dimensionUniqueName="[Table1]" displayFolder="" count="2" memberValueDatatype="130" unbalanced="0"/>
    <cacheHierarchy uniqueName="[Table1].[month_revenue]" caption="month_revenue" attribute="1" defaultMemberUniqueName="[Table1].[month_revenue].[All]" allUniqueName="[Table1].[month_revenue].[All]" dimensionUniqueName="[Table1]" displayFolder="" count="2" memberValueDatatype="5" unbalanced="0"/>
    <cacheHierarchy uniqueName="[Table1].[discount_value]" caption="discount_value" attribute="1" defaultMemberUniqueName="[Table1].[discount_value].[All]" allUniqueName="[Table1].[discount_value].[All]" dimensionUniqueName="[Table1]" displayFolder="" count="2" memberValueDatatype="5" unbalanced="0"/>
    <cacheHierarchy uniqueName="[Table1].[discount_percent]" caption="discount_percent" attribute="1" defaultMemberUniqueName="[Table1].[discount_percent].[All]" allUniqueName="[Table1].[discount_percent].[All]" dimensionUniqueName="[Table1]" displayFolder="" count="2" memberValueDatatype="5" unbalanced="0"/>
    <cacheHierarchy uniqueName="[Table1].[transaction_count]" caption="transaction_count" attribute="1" defaultMemberUniqueName="[Table1].[transaction_count].[All]" allUniqueName="[Table1].[transaction_count].[All]" dimensionUniqueName="[Table1]" displayFolder="" count="2" memberValueDatatype="20" unbalanced="0"/>
    <cacheHierarchy uniqueName="[Table1].[items_sold]" caption="items_sold" attribute="1" defaultMemberUniqueName="[Table1].[items_sold].[All]" allUniqueName="[Table1].[items_sold].[All]" dimensionUniqueName="[Table1]" displayFolder="" count="2" memberValueDatatype="20" unbalanced="0"/>
    <cacheHierarchy uniqueName="[Table1].[customer_count]" caption="customer_count" attribute="1" defaultMemberUniqueName="[Table1].[customer_count].[All]" allUniqueName="[Table1].[customer_count].[All]" dimensionUniqueName="[Table1]" displayFolder="" count="2" memberValueDatatype="20" unbalanced="0"/>
    <cacheHierarchy uniqueName="[Table1].[sales_customer_known_percent]" caption="sales_customer_known_percent" attribute="1" defaultMemberUniqueName="[Table1].[sales_customer_known_percent].[All]" allUniqueName="[Table1].[sales_customer_known_percent].[All]" dimensionUniqueName="[Table1]" displayFolder="" count="2" memberValueDatatype="5" unbalanced="0"/>
    <cacheHierarchy uniqueName="[Table1].[basket_size]" caption="basket_size" attribute="1" defaultMemberUniqueName="[Table1].[basket_size].[All]" allUniqueName="[Table1].[basket_size].[All]" dimensionUniqueName="[Table1]" displayFolder="" count="2" memberValueDatatype="5" unbalanced="0"/>
    <cacheHierarchy uniqueName="[Table1].[revenue]" caption="revenue" attribute="1" defaultMemberUniqueName="[Table1].[revenue].[All]" allUniqueName="[Table1].[revenue].[All]" dimensionUniqueName="[Table1]" displayFolder="" count="2" memberValueDatatype="5" unbalanced="0"/>
    <cacheHierarchy uniqueName="[Measures].[Sum of transaction_count]" caption="Sum of transaction_count" measure="1" displayFolder="" measureGroup="Table1" count="0">
      <extLst>
        <ext xmlns:x15="http://schemas.microsoft.com/office/spreadsheetml/2010/11/main" uri="{B97F6D7D-B522-45F9-BDA1-12C45D357490}">
          <x15:cacheHierarchy aggregatedColumn="7"/>
        </ext>
      </extLst>
    </cacheHierarchy>
    <cacheHierarchy uniqueName="[Measures].[Sum of items_sold]" caption="Sum of items_sold" measure="1" displayFolder="" measureGroup="Table1" count="0">
      <extLst>
        <ext xmlns:x15="http://schemas.microsoft.com/office/spreadsheetml/2010/11/main" uri="{B97F6D7D-B522-45F9-BDA1-12C45D357490}">
          <x15:cacheHierarchy aggregatedColumn="8"/>
        </ext>
      </extLst>
    </cacheHierarchy>
    <cacheHierarchy uniqueName="[Measures].[Sum of customer_count]" caption="Sum of customer_count" measure="1" displayFolder="" measureGroup="Table1" count="0">
      <extLst>
        <ext xmlns:x15="http://schemas.microsoft.com/office/spreadsheetml/2010/11/main" uri="{B97F6D7D-B522-45F9-BDA1-12C45D357490}">
          <x15:cacheHierarchy aggregatedColumn="9"/>
        </ext>
      </extLst>
    </cacheHierarchy>
    <cacheHierarchy uniqueName="[Measures].[Sum of sales_customer_known_percent]" caption="Sum of sales_customer_known_percent" measure="1" displayFolder="" measureGroup="Table1" count="0">
      <extLst>
        <ext xmlns:x15="http://schemas.microsoft.com/office/spreadsheetml/2010/11/main" uri="{B97F6D7D-B522-45F9-BDA1-12C45D357490}">
          <x15:cacheHierarchy aggregatedColumn="10"/>
        </ext>
      </extLst>
    </cacheHierarchy>
    <cacheHierarchy uniqueName="[Measures].[Average of sales_customer_known_percent]" caption="Average of sales_customer_known_percent" measure="1" displayFolder="" measureGroup="Table1" count="0">
      <extLst>
        <ext xmlns:x15="http://schemas.microsoft.com/office/spreadsheetml/2010/11/main" uri="{B97F6D7D-B522-45F9-BDA1-12C45D357490}">
          <x15:cacheHierarchy aggregatedColumn="10"/>
        </ext>
      </extLst>
    </cacheHierarchy>
    <cacheHierarchy uniqueName="[Measures].[Sum of basket_size]" caption="Sum of basket_size" measure="1" displayFolder="" measureGroup="Table1" count="0">
      <extLst>
        <ext xmlns:x15="http://schemas.microsoft.com/office/spreadsheetml/2010/11/main" uri="{B97F6D7D-B522-45F9-BDA1-12C45D357490}">
          <x15:cacheHierarchy aggregatedColumn="11"/>
        </ext>
      </extLst>
    </cacheHierarchy>
    <cacheHierarchy uniqueName="[Measures].[Average of basket_size]" caption="Average of basket_size"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12"/>
        </ext>
      </extLst>
    </cacheHierarchy>
    <cacheHierarchy uniqueName="[Measures].[Sum of discount_value]" caption="Sum of discount_value" measure="1" displayFolder="" measureGroup="Table1" count="0">
      <extLst>
        <ext xmlns:x15="http://schemas.microsoft.com/office/spreadsheetml/2010/11/main" uri="{B97F6D7D-B522-45F9-BDA1-12C45D357490}">
          <x15:cacheHierarchy aggregatedColumn="5"/>
        </ext>
      </extLst>
    </cacheHierarchy>
    <cacheHierarchy uniqueName="[Measures].[Sum of discount_percent]" caption="Sum of discount_percent" measure="1" displayFolder="" measureGroup="Table1" count="0">
      <extLst>
        <ext xmlns:x15="http://schemas.microsoft.com/office/spreadsheetml/2010/11/main" uri="{B97F6D7D-B522-45F9-BDA1-12C45D357490}">
          <x15:cacheHierarchy aggregatedColumn="6"/>
        </ext>
      </extLst>
    </cacheHierarchy>
    <cacheHierarchy uniqueName="[Measures].[Average of discount_percent]" caption="Average of discount_percent" measure="1" displayFolder="" measureGroup="Table1" count="0">
      <extLst>
        <ext xmlns:x15="http://schemas.microsoft.com/office/spreadsheetml/2010/11/main" uri="{B97F6D7D-B522-45F9-BDA1-12C45D357490}">
          <x15:cacheHierarchy aggregatedColumn="6"/>
        </ext>
      </extLst>
    </cacheHierarchy>
    <cacheHierarchy uniqueName="[Measures].[Max of discount_percent]" caption="Max of discount_percent" measure="1" displayFolder="" measureGroup="Table1" count="0">
      <extLst>
        <ext xmlns:x15="http://schemas.microsoft.com/office/spreadsheetml/2010/11/main" uri="{B97F6D7D-B522-45F9-BDA1-12C45D357490}">
          <x15:cacheHierarchy aggregatedColumn="6"/>
        </ext>
      </extLst>
    </cacheHierarchy>
    <cacheHierarchy uniqueName="[Measures].[Min of discount_percent]" caption="Min of discount_percent" measure="1" displayFolder="" measureGroup="Table1" count="0">
      <extLst>
        <ext xmlns:x15="http://schemas.microsoft.com/office/spreadsheetml/2010/11/main" uri="{B97F6D7D-B522-45F9-BDA1-12C45D357490}">
          <x15:cacheHierarchy aggregatedColumn="6"/>
        </ext>
      </extLst>
    </cacheHierarchy>
    <cacheHierarchy uniqueName="[Measures].[StdDev of discount_percent]" caption="StdDev of discount_percent" measure="1" displayFolder="" measureGroup="Table1" count="0">
      <extLst>
        <ext xmlns:x15="http://schemas.microsoft.com/office/spreadsheetml/2010/11/main" uri="{B97F6D7D-B522-45F9-BDA1-12C45D357490}">
          <x15:cacheHierarchy aggregatedColumn="6"/>
        </ext>
      </extLst>
    </cacheHierarchy>
    <cacheHierarchy uniqueName="[Measures].[Distinct Count of discount_percent]" caption="Distinct Count of discount_percent" measure="1" displayFolder="" measureGroup="Table1" count="0">
      <extLst>
        <ext xmlns:x15="http://schemas.microsoft.com/office/spreadsheetml/2010/11/main" uri="{B97F6D7D-B522-45F9-BDA1-12C45D357490}">
          <x15:cacheHierarchy aggregatedColumn="6"/>
        </ext>
      </extLst>
    </cacheHierarchy>
    <cacheHierarchy uniqueName="[Measures].[Varp of discount_percent]" caption="Varp of discount_percent" measure="1" displayFolder="" measureGroup="Table1" count="0">
      <extLst>
        <ext xmlns:x15="http://schemas.microsoft.com/office/spreadsheetml/2010/11/main" uri="{B97F6D7D-B522-45F9-BDA1-12C45D357490}">
          <x15:cacheHierarchy aggregatedColumn="6"/>
        </ext>
      </extLst>
    </cacheHierarchy>
    <cacheHierarchy uniqueName="[Measures].[Sum of month_revenue]" caption="Sum of month_revenue" measure="1" displayFolder="" measureGroup="Table1" count="0">
      <extLst>
        <ext xmlns:x15="http://schemas.microsoft.com/office/spreadsheetml/2010/11/main" uri="{B97F6D7D-B522-45F9-BDA1-12C45D357490}">
          <x15:cacheHierarchy aggregatedColumn="4"/>
        </ext>
      </extLst>
    </cacheHierarchy>
    <cacheHierarchy uniqueName="[Measures].[BasketSize]" caption="BasketSize" measure="1" displayFolder="" measureGroup="Table1" count="0"/>
    <cacheHierarchy uniqueName="[Measures].[CustomerVisits]" caption="CustomerVisits" measure="1" displayFolder="" measureGroup="Table1" count="0"/>
    <cacheHierarchy uniqueName="[Measures].[DiscountPercent]" caption="DiscountPercent" measure="1" displayFolder="" measureGroup="Table1" count="0"/>
    <cacheHierarchy uniqueName="[Measures].[ItemsSold]" caption="ItemsSold" measure="1" displayFolder="" measureGroup="Table1" count="0"/>
    <cacheHierarchy uniqueName="[Measures].[Max]" caption="Max" measure="1" displayFolder="" measureGroup="Table1" count="0"/>
    <cacheHierarchy uniqueName="[Measures].[Min]" caption="Min" measure="1" displayFolder="" measureGroup="Table1" count="0"/>
    <cacheHierarchy uniqueName="[Measures].[SalesKnownCustomers]" caption="SalesKnownCustomers" measure="1" displayFolder="" measureGroup="Table1" count="0"/>
    <cacheHierarchy uniqueName="[Measures].[Total Revenue]" caption="Total Revenue" measure="1" displayFolder="" measureGroup="Table1" count="0"/>
    <cacheHierarchy uniqueName="[Measures].[Total Transactions]" caption="Total Transactions" measure="1" displayFolder="" measureGroup="Table1" count="0"/>
    <cacheHierarchy uniqueName="[Measures].[TotalDiscounts]" caption="TotalDiscount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tupleCache>
    <entries count="140">
      <n v="2.37" in="0">
        <tpls c="3">
          <tpl fld="0" item="0"/>
          <tpl hier="1" item="0"/>
          <tpl hier="2" item="1"/>
        </tpls>
      </n>
      <n v="1615546544.95" in="0">
        <tpls c="3">
          <tpl fld="0" item="1"/>
          <tpl hier="1" item="0"/>
          <tpl hier="2" item="1"/>
        </tpls>
      </n>
      <n v="82644" in="0">
        <tpls c="3">
          <tpl fld="0" item="2"/>
          <tpl hier="1" item="0"/>
          <tpl hier="2" item="1"/>
        </tpls>
      </n>
      <n v="7.4098245745475158" in="0">
        <tpls c="3">
          <tpl fld="0" item="3"/>
          <tpl hier="1" item="0"/>
          <tpl hier="2" item="1"/>
        </tpls>
      </n>
      <n v="32611" in="0">
        <tpls c="3">
          <tpl fld="0" item="4"/>
          <tpl hier="1" item="0"/>
          <tpl hier="2" item="1"/>
        </tpls>
      </n>
      <n v="53245677.439999998" in="0">
        <tpls c="3">
          <tpl fld="0" item="5"/>
          <tpl hier="1" item="0"/>
          <tpl hier="2" item="1"/>
        </tpls>
      </n>
      <n v="34565" in="0">
        <tpls c="3">
          <tpl fld="0" item="6"/>
          <tpl hier="1" item="0"/>
          <tpl hier="2" item="1"/>
        </tpls>
      </n>
      <n v="124630554.97" in="0">
        <tpls c="3">
          <tpl fld="0" item="7"/>
          <tpl hier="1" item="0"/>
          <tpl hier="2" item="1"/>
        </tpls>
      </n>
      <n v="95.85888888888887" in="0">
        <tpls c="3">
          <tpl fld="0" item="8"/>
          <tpl hier="1" item="0"/>
          <tpl hier="2" item="1"/>
        </tpls>
      </n>
      <n v="153281439.59" in="0">
        <tpls c="3">
          <tpl fld="0" item="9"/>
          <tpl hier="1" item="0"/>
          <tpl hier="2" item="1"/>
        </tpls>
      </n>
      <n v="2.2733333333333334" in="0">
        <tpls c="3">
          <tpl fld="0" item="0"/>
          <tpl hier="1" item="2"/>
          <tpl hier="2" item="1"/>
        </tpls>
      </n>
      <n v="192029594.57999998" in="0">
        <tpls c="3">
          <tpl fld="0" item="1"/>
          <tpl hier="1" item="2"/>
          <tpl hier="2" item="1"/>
        </tpls>
      </n>
      <n v="10298" in="0">
        <tpls c="3">
          <tpl fld="0" item="2"/>
          <tpl hier="1" item="2"/>
          <tpl hier="2" item="1"/>
        </tpls>
      </n>
      <n v="7.6253279794901045" in="0">
        <tpls c="3">
          <tpl fld="0" item="3"/>
          <tpl hier="1" item="2"/>
          <tpl hier="2" item="1"/>
        </tpls>
      </n>
      <n v="4367" in="0">
        <tpls c="3">
          <tpl fld="0" item="4"/>
          <tpl hier="1" item="2"/>
          <tpl hier="2" item="1"/>
        </tpls>
      </n>
      <n v="53245677.439999998" in="0">
        <tpls c="3">
          <tpl fld="0" item="5"/>
          <tpl hier="1" item="2"/>
          <tpl hier="2" item="1"/>
        </tpls>
      </n>
      <n v="4501" in="0">
        <tpls c="3">
          <tpl fld="0" item="6"/>
          <tpl hier="1" item="2"/>
          <tpl hier="2" item="1"/>
        </tpls>
      </n>
      <n v="15238074.050000001" in="0">
        <tpls c="3">
          <tpl fld="0" item="7"/>
          <tpl hier="1" item="2"/>
          <tpl hier="2" item="1"/>
        </tpls>
      </n>
      <n v="97.386666666666656" in="0">
        <tpls c="3">
          <tpl fld="0" item="8"/>
          <tpl hier="1" item="2"/>
          <tpl hier="2" item="1"/>
        </tpls>
      </n>
      <n v="79751237.140000001" in="0">
        <tpls c="3">
          <tpl fld="0" item="9"/>
          <tpl hier="1" item="2"/>
          <tpl hier="2" item="1"/>
        </tpls>
      </n>
      <n v="2.44" in="0">
        <tpls c="3">
          <tpl fld="0" item="0"/>
          <tpl hier="1" item="2"/>
          <tpl hier="2" item="3"/>
        </tpls>
      </n>
      <n v="79751237.140000001" in="0">
        <tpls c="3">
          <tpl fld="0" item="1"/>
          <tpl hier="1" item="2"/>
          <tpl hier="2" item="3"/>
        </tpls>
      </n>
      <n v="4055" in="0">
        <tpls c="3">
          <tpl fld="0" item="2"/>
          <tpl hier="1" item="2"/>
          <tpl hier="2" item="3"/>
        </tpls>
      </n>
      <n v="9.3199084635541478" in="0">
        <tpls c="3">
          <tpl fld="0" item="3"/>
          <tpl hier="1" item="2"/>
          <tpl hier="2" item="3"/>
        </tpls>
      </n>
      <n v="1630" in="0">
        <tpls c="3">
          <tpl fld="0" item="4"/>
          <tpl hier="1" item="2"/>
          <tpl hier="2" item="3"/>
        </tpls>
      </n>
      <n v="79751237.140000001" in="0">
        <tpls c="3">
          <tpl fld="0" item="5"/>
          <tpl hier="1" item="2"/>
          <tpl hier="2" item="3"/>
        </tpls>
      </n>
      <n v="1666" in="0">
        <tpls c="3">
          <tpl fld="0" item="6"/>
          <tpl hier="1" item="2"/>
          <tpl hier="2" item="3"/>
        </tpls>
      </n>
      <n v="7432742.2999999998" in="0">
        <tpls c="3">
          <tpl fld="0" item="7"/>
          <tpl hier="1" item="2"/>
          <tpl hier="2" item="3"/>
        </tpls>
      </n>
      <n v="98.5" in="0">
        <tpls c="3">
          <tpl fld="0" item="8"/>
          <tpl hier="1" item="2"/>
          <tpl hier="2" item="3"/>
        </tpls>
      </n>
      <n v="79751237.140000001" in="0">
        <tpls c="3">
          <tpl fld="0" item="9"/>
          <tpl hier="1" item="2"/>
          <tpl hier="2" item="3"/>
        </tpls>
      </n>
      <n v="2.4350000000000001" in="0">
        <tpls c="3">
          <tpl fld="0" item="0"/>
          <tpl hier="1" item="0"/>
          <tpl hier="2" item="3"/>
        </tpls>
      </n>
      <n v="622521724.11999989" in="0">
        <tpls c="3">
          <tpl fld="0" item="1"/>
          <tpl hier="1" item="0"/>
          <tpl hier="2" item="3"/>
        </tpls>
      </n>
      <n v="30188" in="0">
        <tpls c="3">
          <tpl fld="0" item="2"/>
          <tpl hier="1" item="0"/>
          <tpl hier="2" item="3"/>
        </tpls>
      </n>
      <n v="8.6312815363099578" in="0">
        <tpls c="3">
          <tpl fld="0" item="3"/>
          <tpl hier="1" item="0"/>
          <tpl hier="2" item="3"/>
        </tpls>
      </n>
      <n v="11973" in="0">
        <tpls c="3">
          <tpl fld="0" item="4"/>
          <tpl hier="1" item="0"/>
          <tpl hier="2" item="3"/>
        </tpls>
      </n>
      <n v="67166236.159999996" in="0">
        <tpls c="3">
          <tpl fld="0" item="5"/>
          <tpl hier="1" item="0"/>
          <tpl hier="2" item="3"/>
        </tpls>
      </n>
      <n v="12456" in="0">
        <tpls c="3">
          <tpl fld="0" item="6"/>
          <tpl hier="1" item="0"/>
          <tpl hier="2" item="3"/>
        </tpls>
      </n>
      <n v="53684961.739999995" in="0">
        <tpls c="3">
          <tpl fld="0" item="7"/>
          <tpl hier="1" item="0"/>
          <tpl hier="2" item="3"/>
        </tpls>
      </n>
      <n v="96.504999999999995" in="0">
        <tpls c="3">
          <tpl fld="0" item="8"/>
          <tpl hier="1" item="0"/>
          <tpl hier="2" item="3"/>
        </tpls>
      </n>
      <n v="153281439.59" in="0">
        <tpls c="3">
          <tpl fld="0" item="9"/>
          <tpl hier="1" item="0"/>
          <tpl hier="2" item="3"/>
        </tpls>
      </n>
      <n v="2.4550000000000001" in="0">
        <tpls c="3">
          <tpl fld="0" item="0"/>
          <tpl hier="1" item="0"/>
          <tpl hier="2" item="4"/>
        </tpls>
      </n>
      <n v="520340122" in="0">
        <tpls c="3">
          <tpl fld="0" item="1"/>
          <tpl hier="1" item="0"/>
          <tpl hier="2" item="4"/>
        </tpls>
      </n>
      <n v="34445" in="0">
        <tpls c="3">
          <tpl fld="0" item="2"/>
          <tpl hier="1" item="0"/>
          <tpl hier="2" item="4"/>
        </tpls>
      </n>
      <n v="10.760002817384555" in="0">
        <tpls c="3">
          <tpl fld="0" item="3"/>
          <tpl hier="1" item="0"/>
          <tpl hier="2" item="4"/>
        </tpls>
      </n>
      <n v="12826" in="0">
        <tpls c="3">
          <tpl fld="0" item="4"/>
          <tpl hier="1" item="0"/>
          <tpl hier="2" item="4"/>
        </tpls>
      </n>
      <n v="59032680" in="0">
        <tpls c="3">
          <tpl fld="0" item="5"/>
          <tpl hier="1" item="0"/>
          <tpl hier="2" item="4"/>
        </tpls>
      </n>
      <n v="14004" in="0">
        <tpls c="3">
          <tpl fld="0" item="6"/>
          <tpl hier="1" item="0"/>
          <tpl hier="2" item="4"/>
        </tpls>
      </n>
      <n v="57270840.25" in="0">
        <tpls c="3">
          <tpl fld="0" item="7"/>
          <tpl hier="1" item="0"/>
          <tpl hier="2" item="4"/>
        </tpls>
      </n>
      <n v="93.36333333333333" in="0">
        <tpls c="3">
          <tpl fld="0" item="8"/>
          <tpl hier="1" item="0"/>
          <tpl hier="2" item="4"/>
        </tpls>
      </n>
      <n v="119302212" in="0">
        <tpls c="3">
          <tpl fld="0" item="9"/>
          <tpl hier="1" item="0"/>
          <tpl hier="2" item="4"/>
        </tpls>
      </n>
      <n v="2.23" in="0">
        <tpls c="3">
          <tpl fld="0" item="0"/>
          <tpl hier="1" item="2"/>
          <tpl hier="2" item="4"/>
        </tpls>
      </n>
      <n v="59032680" in="0">
        <tpls c="3">
          <tpl fld="0" item="1"/>
          <tpl hier="1" item="2"/>
          <tpl hier="2" item="4"/>
        </tpls>
      </n>
      <n v="4003" in="0">
        <tpls c="3">
          <tpl fld="0" item="2"/>
          <tpl hier="1" item="2"/>
          <tpl hier="2" item="4"/>
        </tpls>
      </n>
      <n v="10.148734565328898" in="0">
        <tpls c="3">
          <tpl fld="0" item="3"/>
          <tpl hier="1" item="2"/>
          <tpl hier="2" item="4"/>
        </tpls>
      </n>
      <n v="1712" in="0">
        <tpls c="3">
          <tpl fld="0" item="4"/>
          <tpl hier="1" item="2"/>
          <tpl hier="2" item="4"/>
        </tpls>
      </n>
      <n v="59032680" in="0">
        <tpls c="3">
          <tpl fld="0" item="5"/>
          <tpl hier="1" item="2"/>
          <tpl hier="2" item="4"/>
        </tpls>
      </n>
      <n v="1795" in="0">
        <tpls c="3">
          <tpl fld="0" item="6"/>
          <tpl hier="1" item="2"/>
          <tpl hier="2" item="4"/>
        </tpls>
      </n>
      <n v="5991070" in="0">
        <tpls c="3">
          <tpl fld="0" item="7"/>
          <tpl hier="1" item="2"/>
          <tpl hier="2" item="4"/>
        </tpls>
      </n>
      <n v="94.66" in="0">
        <tpls c="3">
          <tpl fld="0" item="8"/>
          <tpl hier="1" item="2"/>
          <tpl hier="2" item="4"/>
        </tpls>
      </n>
      <n v="59032680" in="0">
        <tpls c="3">
          <tpl fld="0" item="9"/>
          <tpl hier="1" item="2"/>
          <tpl hier="2" item="4"/>
        </tpls>
      </n>
      <n v="2.89" in="0">
        <tpls c="3">
          <tpl fld="0" item="0"/>
          <tpl hier="1" item="5"/>
          <tpl hier="2" item="4"/>
        </tpls>
      </n>
      <n v="119302212" in="0">
        <tpls c="3">
          <tpl fld="0" item="1"/>
          <tpl hier="1" item="5"/>
          <tpl hier="2" item="4"/>
        </tpls>
      </n>
      <n v="7716" in="0">
        <tpls c="3">
          <tpl fld="0" item="2"/>
          <tpl hier="1" item="5"/>
          <tpl hier="2" item="4"/>
        </tpls>
      </n>
      <n v="14.240524098580837" in="0">
        <tpls c="3">
          <tpl fld="0" item="3"/>
          <tpl hier="1" item="5"/>
          <tpl hier="2" item="4"/>
        </tpls>
      </n>
      <n v="2671" in="0">
        <tpls c="3">
          <tpl fld="0" item="4"/>
          <tpl hier="1" item="5"/>
          <tpl hier="2" item="4"/>
        </tpls>
      </n>
      <n v="119302212" in="0">
        <tpls c="3">
          <tpl fld="0" item="5"/>
          <tpl hier="1" item="5"/>
          <tpl hier="2" item="4"/>
        </tpls>
      </n>
      <n v="2672" in="0">
        <tpls c="3">
          <tpl fld="0" item="6"/>
          <tpl hier="1" item="5"/>
          <tpl hier="2" item="4"/>
        </tpls>
      </n>
      <n v="16989260.25" in="0">
        <tpls c="3">
          <tpl fld="0" item="7"/>
          <tpl hier="1" item="5"/>
          <tpl hier="2" item="4"/>
        </tpls>
      </n>
      <n v="99.57" in="0">
        <tpls c="3">
          <tpl fld="0" item="8"/>
          <tpl hier="1" item="5"/>
          <tpl hier="2" item="4"/>
        </tpls>
      </n>
      <n v="119302212" in="0">
        <tpls c="3">
          <tpl fld="0" item="9"/>
          <tpl hier="1" item="5"/>
          <tpl hier="2" item="4"/>
        </tpls>
      </n>
      <n v="2.56" in="0">
        <tpls c="3">
          <tpl fld="0" item="0"/>
          <tpl hier="1" item="6"/>
          <tpl hier="2" item="4"/>
        </tpls>
      </n>
      <n v="178334892" in="0">
        <tpls c="3">
          <tpl fld="0" item="1"/>
          <tpl hier="1" item="6"/>
          <tpl hier="2" item="4"/>
        </tpls>
      </n>
      <n v="11719" in="0">
        <tpls c="3">
          <tpl fld="0" item="2"/>
          <tpl hier="1" item="6"/>
          <tpl hier="2" item="4"/>
        </tpls>
      </n>
      <n v="12.194629331954868" in="0">
        <tpls c="3">
          <tpl fld="0" item="3"/>
          <tpl hier="1" item="6"/>
          <tpl hier="2" item="4"/>
        </tpls>
      </n>
      <n v="4383" in="0">
        <tpls c="3">
          <tpl fld="0" item="4"/>
          <tpl hier="1" item="6"/>
          <tpl hier="2" item="4"/>
        </tpls>
      </n>
      <n v="59032680" in="0">
        <tpls c="3">
          <tpl fld="0" item="5"/>
          <tpl hier="1" item="6"/>
          <tpl hier="2" item="4"/>
        </tpls>
      </n>
      <n v="4467" in="0">
        <tpls c="3">
          <tpl fld="0" item="6"/>
          <tpl hier="1" item="6"/>
          <tpl hier="2" item="4"/>
        </tpls>
      </n>
      <n v="22980330.25" in="0">
        <tpls c="3">
          <tpl fld="0" item="7"/>
          <tpl hier="1" item="6"/>
          <tpl hier="2" item="4"/>
        </tpls>
      </n>
      <n v="97.114999999999995" in="0">
        <tpls c="3">
          <tpl fld="0" item="8"/>
          <tpl hier="1" item="6"/>
          <tpl hier="2" item="4"/>
        </tpls>
      </n>
      <n v="119302212" in="0">
        <tpls c="3">
          <tpl fld="0" item="9"/>
          <tpl hier="1" item="6"/>
          <tpl hier="2" item="4"/>
        </tpls>
      </n>
      <n v="2.5000000000000004" in="0">
        <tpls c="3">
          <tpl fld="0" item="0"/>
          <tpl hier="1" item="6"/>
          <tpl hier="2" item="1"/>
        </tpls>
      </n>
      <n v="525320318.38999999" in="0">
        <tpls c="3">
          <tpl fld="0" item="1"/>
          <tpl hier="1" item="6"/>
          <tpl hier="2" item="1"/>
        </tpls>
      </n>
      <n v="27292" in="0">
        <tpls c="3">
          <tpl fld="0" item="2"/>
          <tpl hier="1" item="6"/>
          <tpl hier="2" item="1"/>
        </tpls>
      </n>
      <n v="8.4827407436592939" in="0">
        <tpls c="3">
          <tpl fld="0" item="3"/>
          <tpl hier="1" item="6"/>
          <tpl hier="2" item="1"/>
        </tpls>
      </n>
      <n v="10516" in="0">
        <tpls c="3">
          <tpl fld="0" item="4"/>
          <tpl hier="1" item="6"/>
          <tpl hier="2" item="1"/>
        </tpls>
      </n>
      <n v="53245677.439999998" in="0">
        <tpls c="3">
          <tpl fld="0" item="5"/>
          <tpl hier="1" item="6"/>
          <tpl hier="2" item="1"/>
        </tpls>
      </n>
      <n v="10654" in="0">
        <tpls c="3">
          <tpl fld="0" item="6"/>
          <tpl hier="1" item="6"/>
          <tpl hier="2" item="1"/>
        </tpls>
      </n>
      <n v="47263436.530000001" in="0">
        <tpls c="3">
          <tpl fld="0" item="7"/>
          <tpl hier="1" item="6"/>
          <tpl hier="2" item="1"/>
        </tpls>
      </n>
      <n v="98.586666666666659" in="0">
        <tpls c="3">
          <tpl fld="0" item="8"/>
          <tpl hier="1" item="6"/>
          <tpl hier="2" item="1"/>
        </tpls>
      </n>
      <n v="119302212" in="0">
        <tpls c="3">
          <tpl fld="0" item="9"/>
          <tpl hier="1" item="6"/>
          <tpl hier="2" item="1"/>
        </tpls>
      </n>
      <n v="69245792.5" in="0">
        <tpls c="3">
          <tpl fld="0" item="1"/>
          <tpl hier="1" item="7"/>
          <tpl hier="2" item="4"/>
        </tpls>
      </n>
      <n v="69245792.5" in="0">
        <tpls c="3">
          <tpl fld="0" item="5"/>
          <tpl hier="1" item="7"/>
          <tpl hier="2" item="4"/>
        </tpls>
      </n>
      <n v="4569" in="0">
        <tpls c="3">
          <tpl fld="0" item="2"/>
          <tpl hier="1" item="7"/>
          <tpl hier="2" item="4"/>
        </tpls>
      </n>
      <n v="10.021096227615562" in="0">
        <tpls c="3">
          <tpl fld="0" item="3"/>
          <tpl hier="1" item="7"/>
          <tpl hier="2" item="4"/>
        </tpls>
      </n>
      <n v="6939187.5" in="0">
        <tpls c="3">
          <tpl fld="0" item="7"/>
          <tpl hier="1" item="7"/>
          <tpl hier="2" item="4"/>
        </tpls>
      </n>
      <n v="2.64" in="0">
        <tpls c="3">
          <tpl fld="0" item="0"/>
          <tpl hier="1" item="7"/>
          <tpl hier="2" item="4"/>
        </tpls>
      </n>
      <n v="1318" in="0">
        <tpls c="3">
          <tpl fld="0" item="4"/>
          <tpl hier="1" item="7"/>
          <tpl hier="2" item="4"/>
        </tpls>
      </n>
      <n v="84.47" in="0">
        <tpls c="3">
          <tpl fld="0" item="8"/>
          <tpl hier="1" item="7"/>
          <tpl hier="2" item="4"/>
        </tpls>
      </n>
      <n v="69245792.5" in="0">
        <tpls c="3">
          <tpl fld="0" item="9"/>
          <tpl hier="1" item="7"/>
          <tpl hier="2" item="4"/>
        </tpls>
      </n>
      <n v="1732" in="0">
        <tpls c="3">
          <tpl fld="0" item="6"/>
          <tpl hier="1" item="7"/>
          <tpl hier="2" item="4"/>
        </tpls>
      </n>
      <n v="193479254.26999998" in="0">
        <tpls c="3">
          <tpl fld="0" item="1"/>
          <tpl hier="1" item="7"/>
          <tpl hier="2" item="1"/>
        </tpls>
      </n>
      <n v="57067225.609999999" in="0">
        <tpls c="3">
          <tpl fld="0" item="5"/>
          <tpl hier="1" item="7"/>
          <tpl hier="2" item="1"/>
        </tpls>
      </n>
      <n v="10048" in="0">
        <tpls c="3">
          <tpl fld="0" item="2"/>
          <tpl hier="1" item="7"/>
          <tpl hier="2" item="1"/>
        </tpls>
      </n>
      <n v="6.6546651126438539" in="0">
        <tpls c="3">
          <tpl fld="0" item="3"/>
          <tpl hier="1" item="7"/>
          <tpl hier="2" item="1"/>
        </tpls>
      </n>
      <n v="13417223.24" in="0">
        <tpls c="3">
          <tpl fld="0" item="7"/>
          <tpl hier="1" item="7"/>
          <tpl hier="2" item="1"/>
        </tpls>
      </n>
      <n v="2.4033333333333333" in="0">
        <tpls c="3">
          <tpl fld="0" item="0"/>
          <tpl hier="1" item="7"/>
          <tpl hier="2" item="1"/>
        </tpls>
      </n>
      <n v="3446" in="0">
        <tpls c="3">
          <tpl fld="0" item="4"/>
          <tpl hier="1" item="7"/>
          <tpl hier="2" item="1"/>
        </tpls>
      </n>
      <n v="89.949999999999989" in="0">
        <tpls c="3">
          <tpl fld="0" item="8"/>
          <tpl hier="1" item="7"/>
          <tpl hier="2" item="1"/>
        </tpls>
      </n>
      <n v="69245792.5" in="0">
        <tpls c="3">
          <tpl fld="0" item="9"/>
          <tpl hier="1" item="7"/>
          <tpl hier="2" item="1"/>
        </tpls>
      </n>
      <n v="4114" in="0">
        <tpls c="3">
          <tpl fld="0" item="6"/>
          <tpl hier="1" item="7"/>
          <tpl hier="2" item="1"/>
        </tpls>
      </n>
      <n v="99159440" in="0">
        <tpls c="3">
          <tpl fld="0" item="1"/>
          <tpl hier="1" item="8"/>
          <tpl hier="2" item="4"/>
        </tpls>
      </n>
      <n v="99159440" in="0">
        <tpls c="3">
          <tpl fld="0" item="5"/>
          <tpl hier="1" item="8"/>
          <tpl hier="2" item="4"/>
        </tpls>
      </n>
      <n v="6703" in="0">
        <tpls c="3">
          <tpl fld="0" item="2"/>
          <tpl hier="1" item="8"/>
          <tpl hier="2" item="4"/>
        </tpls>
      </n>
      <n v="11.073388474158385" in="0">
        <tpls c="3">
          <tpl fld="0" item="3"/>
          <tpl hier="1" item="8"/>
          <tpl hier="2" item="4"/>
        </tpls>
      </n>
      <n v="10980310" in="0">
        <tpls c="3">
          <tpl fld="0" item="7"/>
          <tpl hier="1" item="8"/>
          <tpl hier="2" item="4"/>
        </tpls>
      </n>
      <n v="2.62" in="0">
        <tpls c="3">
          <tpl fld="0" item="0"/>
          <tpl hier="1" item="8"/>
          <tpl hier="2" item="4"/>
        </tpls>
      </n>
      <n v="1888" in="0">
        <tpls c="3">
          <tpl fld="0" item="4"/>
          <tpl hier="1" item="8"/>
          <tpl hier="2" item="4"/>
        </tpls>
      </n>
      <n v="81.83" in="0">
        <tpls c="3">
          <tpl fld="0" item="8"/>
          <tpl hier="1" item="8"/>
          <tpl hier="2" item="4"/>
        </tpls>
      </n>
      <n v="99159440" in="0">
        <tpls c="3">
          <tpl fld="0" item="9"/>
          <tpl hier="1" item="8"/>
          <tpl hier="2" item="4"/>
        </tpls>
      </n>
      <n v="2560" in="0">
        <tpls c="3">
          <tpl fld="0" item="6"/>
          <tpl hier="1" item="8"/>
          <tpl hier="2" item="4"/>
        </tpls>
      </n>
      <n v="211535195.88999999" in="0">
        <tpls c="3">
          <tpl fld="0" item="1"/>
          <tpl hier="1" item="8"/>
          <tpl hier="2" item="9"/>
        </tpls>
      </n>
      <n v="99159440" in="0">
        <tpls c="3">
          <tpl fld="0" item="5"/>
          <tpl hier="1" item="8"/>
          <tpl hier="2" item="9"/>
        </tpls>
      </n>
      <n v="12128" in="0">
        <tpls c="3">
          <tpl fld="0" item="2"/>
          <tpl hier="1" item="8"/>
          <tpl hier="2" item="9"/>
        </tpls>
      </n>
      <n v="9.6166910421623069" in="0">
        <tpls c="3">
          <tpl fld="0" item="3"/>
          <tpl hier="1" item="8"/>
          <tpl hier="2" item="9"/>
        </tpls>
      </n>
      <n v="20150164.5" in="0">
        <tpls c="3">
          <tpl fld="0" item="7"/>
          <tpl hier="1" item="8"/>
          <tpl hier="2" item="9"/>
        </tpls>
      </n>
      <n v="2.4500000000000002" in="0">
        <tpls c="3">
          <tpl fld="0" item="0"/>
          <tpl hier="1" item="8"/>
          <tpl hier="2" item="9"/>
        </tpls>
      </n>
      <n v="4034" in="0">
        <tpls c="3">
          <tpl fld="0" item="4"/>
          <tpl hier="1" item="8"/>
          <tpl hier="2" item="9"/>
        </tpls>
      </n>
      <n v="86.83" in="0">
        <tpls c="3">
          <tpl fld="0" item="8"/>
          <tpl hier="1" item="8"/>
          <tpl hier="2" item="9"/>
        </tpls>
      </n>
      <n v="112375755.89" in="0">
        <tpls c="3">
          <tpl fld="0" item="9"/>
          <tpl hier="1" item="8"/>
          <tpl hier="2" item="9"/>
        </tpls>
      </n>
      <n v="4943" in="0">
        <tpls c="3">
          <tpl fld="0" item="6"/>
          <tpl hier="1" item="8"/>
          <tpl hier="2" item="9"/>
        </tpls>
      </n>
      <n v="311995696.87" in="0">
        <tpls c="3">
          <tpl fld="0" item="1"/>
          <tpl hier="1" item="8"/>
          <tpl hier="2" item="1"/>
        </tpls>
      </n>
      <n v="99159440" in="0">
        <tpls c="3">
          <tpl fld="0" item="5"/>
          <tpl hier="1" item="8"/>
          <tpl hier="2" item="1"/>
        </tpls>
      </n>
      <n v="15931" in="0">
        <tpls c="3">
          <tpl fld="0" item="2"/>
          <tpl hier="1" item="8"/>
          <tpl hier="2" item="1"/>
        </tpls>
      </n>
      <n v="7.2639959465821873" in="0">
        <tpls c="3">
          <tpl fld="0" item="3"/>
          <tpl hier="1" item="8"/>
          <tpl hier="2" item="1"/>
        </tpls>
      </n>
      <n v="22720552.66" in="0">
        <tpls c="3">
          <tpl fld="0" item="7"/>
          <tpl hier="1" item="8"/>
          <tpl hier="2" item="1"/>
        </tpls>
      </n>
      <n v="2.33" in="0">
        <tpls c="3">
          <tpl fld="0" item="0"/>
          <tpl hier="1" item="8"/>
          <tpl hier="2" item="1"/>
        </tpls>
      </n>
      <n v="5646" in="0">
        <tpls c="3">
          <tpl fld="0" item="4"/>
          <tpl hier="1" item="8"/>
          <tpl hier="2" item="1"/>
        </tpls>
      </n>
      <n v="88.183333333333337" in="0">
        <tpls c="3">
          <tpl fld="0" item="8"/>
          <tpl hier="1" item="8"/>
          <tpl hier="2" item="1"/>
        </tpls>
      </n>
      <n v="112375755.89" in="0">
        <tpls c="3">
          <tpl fld="0" item="9"/>
          <tpl hier="1" item="8"/>
          <tpl hier="2" item="1"/>
        </tpls>
      </n>
      <n v="6779" in="0">
        <tpls c="3">
          <tpl fld="0" item="6"/>
          <tpl hier="1" item="8"/>
          <tpl hier="2" item="1"/>
        </tpls>
      </n>
    </entries>
    <sets count="10">
      <set count="1" maxRank="1" setDefinition="{[Table1].[outlet].[All]}">
        <tpls c="1">
          <tpl hier="1" item="4294967295"/>
        </tpls>
      </set>
      <set count="1" maxRank="1" setDefinition="{[Table1].[year].[All]}">
        <tpls c="1">
          <tpl hier="2" item="4294967295"/>
        </tpls>
      </set>
      <set count="1" maxRank="1" setDefinition="{[Table1].[outlet].&amp;[Houston]}">
        <tpls c="1">
          <tpl fld="1" item="0"/>
        </tpls>
      </set>
      <set count="1" maxRank="1" setDefinition="{[Table1].[year].&amp;[2022]}">
        <tpls c="1">
          <tpl fld="2" item="0"/>
        </tpls>
      </set>
      <set count="1" maxRank="1" setDefinition="{[Table1].[year].&amp;[2021]}">
        <tpls c="1">
          <tpl fld="2" item="1"/>
        </tpls>
      </set>
      <set count="1" maxRank="1" setDefinition="{[Table1].[outlet].&amp;[Austin]}">
        <tpls c="1">
          <tpl fld="1" item="1"/>
        </tpls>
      </set>
      <set count="2" maxRank="1" setDefinition="{[Table1].[outlet].&amp;[Austin],[Table1].[outlet].&amp;[Houston]}">
        <tpls c="1">
          <tpl fld="1" item="1"/>
        </tpls>
      </set>
      <set count="1" maxRank="1" setDefinition="{[Table1].[outlet].&amp;[Denver]}">
        <tpls c="1">
          <tpl fld="1" item="2"/>
        </tpls>
      </set>
      <set count="1" maxRank="1" setDefinition="{[Table1].[outlet].&amp;[Los Angeles]}">
        <tpls c="1">
          <tpl fld="1" item="3"/>
        </tpls>
      </set>
      <set count="2" maxRank="1" setDefinition="{[Table1].[year].&amp;[2021],[Table1].[year].&amp;[2022]}">
        <tpls c="1">
          <tpl fld="2" item="1"/>
        </tpls>
      </set>
    </sets>
    <queryCache count="10">
      <query mdx="[Measures].[BasketSize]">
        <tpls c="1">
          <tpl fld="0" item="0"/>
        </tpls>
      </query>
      <query mdx="[Measures].[Total Revenue]">
        <tpls c="1">
          <tpl fld="0" item="1"/>
        </tpls>
      </query>
      <query mdx="[Measures].[ItemsSold]">
        <tpls c="1">
          <tpl fld="0" item="2"/>
        </tpls>
      </query>
      <query mdx="[Measures].[DiscountPercent]">
        <tpls c="1">
          <tpl fld="0" item="3"/>
        </tpls>
      </query>
      <query mdx="[Measures].[CustomerVisits]">
        <tpls c="1">
          <tpl fld="0" item="4"/>
        </tpls>
      </query>
      <query mdx="[Measures].[Min]">
        <tpls c="1">
          <tpl fld="0" item="5"/>
        </tpls>
      </query>
      <query mdx="[Measures].[Total Transactions]">
        <tpls c="1">
          <tpl fld="0" item="6"/>
        </tpls>
      </query>
      <query mdx="[Measures].[TotalDiscounts]">
        <tpls c="1">
          <tpl fld="0" item="7"/>
        </tpls>
      </query>
      <query mdx="[Measures].[Average of sales_customer_known_percent]]">
        <tpls c="1">
          <tpl fld="0" item="8"/>
        </tpls>
      </query>
      <query mdx="[Measures].[Max]">
        <tpls c="1">
          <tpl fld="0" item="9"/>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usa yahaya" refreshedDate="45411.804784375003" backgroundQuery="1" createdVersion="6" refreshedVersion="6" minRefreshableVersion="3" recordCount="0" supportSubquery="1" supportAdvancedDrill="1">
  <cacheSource type="external" connectionId="2"/>
  <cacheFields count="10">
    <cacheField name="[Table1].[year].[year]" caption="year" numFmtId="0" hierarchy="1" level="1">
      <sharedItems containsSemiMixedTypes="0" containsNonDate="0" containsString="0"/>
    </cacheField>
    <cacheField name="[Table1].[outlet].[outlet]" caption="outlet" numFmtId="0" level="1">
      <sharedItems count="6">
        <s v="Austin"/>
        <s v="Denver"/>
        <s v="Houston"/>
        <s v="Los Angeles"/>
        <s v="New York"/>
        <s v="Phoenix"/>
      </sharedItems>
    </cacheField>
    <cacheField name="[Measures].[Sum of transaction_count]" caption="Sum of transaction_count" numFmtId="0" hierarchy="12" level="32767"/>
    <cacheField name="[Measures].[Sum of items_sold]" caption="Sum of items_sold" numFmtId="0" hierarchy="13" level="32767"/>
    <cacheField name="[Measures].[Sum of customer_count]" caption="Sum of customer_count" numFmtId="0" hierarchy="14" level="32767"/>
    <cacheField name="[Measures].[Average of sales_customer_known_percent]" caption="Average of sales_customer_known_percent" numFmtId="0" hierarchy="16" level="32767"/>
    <cacheField name="[Measures].[Average of basket_size]" caption="Average of basket_size" numFmtId="0" hierarchy="18" level="32767"/>
    <cacheField name="[Measures].[Sum of revenue]" caption="Sum of revenue" numFmtId="0" hierarchy="19" level="32767"/>
    <cacheField name="[Measures].[Sum of discount_value]" caption="Sum of discount_value" numFmtId="0" hierarchy="20" level="32767"/>
    <cacheField name="[Measures].[Average of discount_percent]" caption="Average of discount_percent" numFmtId="0" hierarchy="22" level="32767"/>
  </cacheFields>
  <cacheHierarchies count="41">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month_revenue]" caption="month_revenue" attribute="1" defaultMemberUniqueName="[Table1].[month_revenue].[All]" allUniqueName="[Table1].[month_revenue].[All]" dimensionUniqueName="[Table1]" displayFolder="" count="0" memberValueDatatype="5" unbalanced="0"/>
    <cacheHierarchy uniqueName="[Table1].[discount_value]" caption="discount_value" attribute="1" defaultMemberUniqueName="[Table1].[discount_value].[All]" allUniqueName="[Table1].[discount_value].[All]" dimensionUniqueName="[Table1]" displayFolder="" count="0" memberValueDatatype="5" unbalanced="0"/>
    <cacheHierarchy uniqueName="[Table1].[discount_percent]" caption="discount_percent" attribute="1" defaultMemberUniqueName="[Table1].[discount_percent].[All]" allUniqueName="[Table1].[discount_percent].[All]" dimensionUniqueName="[Table1]" displayFolder="" count="0" memberValueDatatype="5" unbalanced="0"/>
    <cacheHierarchy uniqueName="[Table1].[transaction_count]" caption="transaction_count" attribute="1" defaultMemberUniqueName="[Table1].[transaction_count].[All]" allUniqueName="[Table1].[transaction_count].[All]" dimensionUniqueName="[Table1]" displayFolder="" count="0" memberValueDatatype="20" unbalanced="0"/>
    <cacheHierarchy uniqueName="[Table1].[items_sold]" caption="items_sold" attribute="1" defaultMemberUniqueName="[Table1].[items_sold].[All]" allUniqueName="[Table1].[items_sold].[All]" dimensionUniqueName="[Table1]" displayFolder="" count="0" memberValueDatatype="20"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sales_customer_known_percent]" caption="sales_customer_known_percent" attribute="1" defaultMemberUniqueName="[Table1].[sales_customer_known_percent].[All]" allUniqueName="[Table1].[sales_customer_known_percent].[All]" dimensionUniqueName="[Table1]" displayFolder="" count="0" memberValueDatatype="5" unbalanced="0"/>
    <cacheHierarchy uniqueName="[Table1].[basket_size]" caption="basket_size" attribute="1" defaultMemberUniqueName="[Table1].[basket_size].[All]" allUniqueName="[Table1].[basket_size].[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Measures].[Sum of transaction_count]" caption="Sum of transaction_count" measure="1" displayFolder="" measureGroup="Table1" count="0" oneField="1">
      <fieldsUsage count="1">
        <fieldUsage x="2"/>
      </fieldsUsage>
      <extLst>
        <ext xmlns:x15="http://schemas.microsoft.com/office/spreadsheetml/2010/11/main" uri="{B97F6D7D-B522-45F9-BDA1-12C45D357490}">
          <x15:cacheHierarchy aggregatedColumn="6"/>
        </ext>
      </extLst>
    </cacheHierarchy>
    <cacheHierarchy uniqueName="[Measures].[Sum of items_sold]" caption="Sum of items_sold" measure="1" displayFolder="" measureGroup="Table1" count="0" oneField="1">
      <fieldsUsage count="1">
        <fieldUsage x="3"/>
      </fieldsUsage>
      <extLst>
        <ext xmlns:x15="http://schemas.microsoft.com/office/spreadsheetml/2010/11/main" uri="{B97F6D7D-B522-45F9-BDA1-12C45D357490}">
          <x15:cacheHierarchy aggregatedColumn="7"/>
        </ext>
      </extLst>
    </cacheHierarchy>
    <cacheHierarchy uniqueName="[Measures].[Sum of customer_count]" caption="Sum of customer_count" measure="1" displayFolder="" measureGroup="Table1" count="0" oneField="1">
      <fieldsUsage count="1">
        <fieldUsage x="4"/>
      </fieldsUsage>
      <extLst>
        <ext xmlns:x15="http://schemas.microsoft.com/office/spreadsheetml/2010/11/main" uri="{B97F6D7D-B522-45F9-BDA1-12C45D357490}">
          <x15:cacheHierarchy aggregatedColumn="8"/>
        </ext>
      </extLst>
    </cacheHierarchy>
    <cacheHierarchy uniqueName="[Measures].[Sum of sales_customer_known_percent]" caption="Sum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Average of sales_customer_known_percent]" caption="Average of sales_customer_known_percent" measure="1" displayFolder="" measureGroup="Table1" count="0" oneField="1">
      <fieldsUsage count="1">
        <fieldUsage x="5"/>
      </fieldsUsage>
      <extLst>
        <ext xmlns:x15="http://schemas.microsoft.com/office/spreadsheetml/2010/11/main" uri="{B97F6D7D-B522-45F9-BDA1-12C45D357490}">
          <x15:cacheHierarchy aggregatedColumn="9"/>
        </ext>
      </extLst>
    </cacheHierarchy>
    <cacheHierarchy uniqueName="[Measures].[Sum of basket_size]" caption="Sum of basket_size" measure="1" displayFolder="" measureGroup="Table1" count="0">
      <extLst>
        <ext xmlns:x15="http://schemas.microsoft.com/office/spreadsheetml/2010/11/main" uri="{B97F6D7D-B522-45F9-BDA1-12C45D357490}">
          <x15:cacheHierarchy aggregatedColumn="10"/>
        </ext>
      </extLst>
    </cacheHierarchy>
    <cacheHierarchy uniqueName="[Measures].[Average of basket_size]" caption="Average of basket_size" measure="1" displayFolder="" measureGroup="Table1" count="0" oneField="1">
      <fieldsUsage count="1">
        <fieldUsage x="6"/>
      </fieldsUsage>
      <extLst>
        <ext xmlns:x15="http://schemas.microsoft.com/office/spreadsheetml/2010/11/main" uri="{B97F6D7D-B522-45F9-BDA1-12C45D357490}">
          <x15:cacheHierarchy aggregatedColumn="10"/>
        </ext>
      </extLst>
    </cacheHierarchy>
    <cacheHierarchy uniqueName="[Measures].[Sum of revenue]" caption="Sum of revenue" measure="1" displayFolder="" measureGroup="Table1" count="0" oneField="1">
      <fieldsUsage count="1">
        <fieldUsage x="7"/>
      </fieldsUsage>
      <extLst>
        <ext xmlns:x15="http://schemas.microsoft.com/office/spreadsheetml/2010/11/main" uri="{B97F6D7D-B522-45F9-BDA1-12C45D357490}">
          <x15:cacheHierarchy aggregatedColumn="11"/>
        </ext>
      </extLst>
    </cacheHierarchy>
    <cacheHierarchy uniqueName="[Measures].[Sum of discount_value]" caption="Sum of discount_value" measure="1" displayFolder="" measureGroup="Table1" count="0" oneField="1">
      <fieldsUsage count="1">
        <fieldUsage x="8"/>
      </fieldsUsage>
      <extLst>
        <ext xmlns:x15="http://schemas.microsoft.com/office/spreadsheetml/2010/11/main" uri="{B97F6D7D-B522-45F9-BDA1-12C45D357490}">
          <x15:cacheHierarchy aggregatedColumn="4"/>
        </ext>
      </extLst>
    </cacheHierarchy>
    <cacheHierarchy uniqueName="[Measures].[Sum of discount_percent]" caption="Sum of discount_percent" measure="1" displayFolder="" measureGroup="Table1" count="0">
      <extLst>
        <ext xmlns:x15="http://schemas.microsoft.com/office/spreadsheetml/2010/11/main" uri="{B97F6D7D-B522-45F9-BDA1-12C45D357490}">
          <x15:cacheHierarchy aggregatedColumn="5"/>
        </ext>
      </extLst>
    </cacheHierarchy>
    <cacheHierarchy uniqueName="[Measures].[Average of discount_percent]" caption="Average of discount_percent" measure="1" displayFolder="" measureGroup="Table1" count="0" oneField="1">
      <fieldsUsage count="1">
        <fieldUsage x="9"/>
      </fieldsUsage>
      <extLst>
        <ext xmlns:x15="http://schemas.microsoft.com/office/spreadsheetml/2010/11/main" uri="{B97F6D7D-B522-45F9-BDA1-12C45D357490}">
          <x15:cacheHierarchy aggregatedColumn="5"/>
        </ext>
      </extLst>
    </cacheHierarchy>
    <cacheHierarchy uniqueName="[Measures].[Max of discount_percent]" caption="Max of discount_percent" measure="1" displayFolder="" measureGroup="Table1" count="0">
      <extLst>
        <ext xmlns:x15="http://schemas.microsoft.com/office/spreadsheetml/2010/11/main" uri="{B97F6D7D-B522-45F9-BDA1-12C45D357490}">
          <x15:cacheHierarchy aggregatedColumn="5"/>
        </ext>
      </extLst>
    </cacheHierarchy>
    <cacheHierarchy uniqueName="[Measures].[Min of discount_percent]" caption="Min of discount_percent" measure="1" displayFolder="" measureGroup="Table1" count="0">
      <extLst>
        <ext xmlns:x15="http://schemas.microsoft.com/office/spreadsheetml/2010/11/main" uri="{B97F6D7D-B522-45F9-BDA1-12C45D357490}">
          <x15:cacheHierarchy aggregatedColumn="5"/>
        </ext>
      </extLst>
    </cacheHierarchy>
    <cacheHierarchy uniqueName="[Measures].[StdDev of discount_percent]" caption="StdDev of discount_percent" measure="1" displayFolder="" measureGroup="Table1" count="0">
      <extLst>
        <ext xmlns:x15="http://schemas.microsoft.com/office/spreadsheetml/2010/11/main" uri="{B97F6D7D-B522-45F9-BDA1-12C45D357490}">
          <x15:cacheHierarchy aggregatedColumn="5"/>
        </ext>
      </extLst>
    </cacheHierarchy>
    <cacheHierarchy uniqueName="[Measures].[Distinct Count of discount_percent]" caption="Distinct Count of discount_percent" measure="1" displayFolder="" measureGroup="Table1" count="0">
      <extLst>
        <ext xmlns:x15="http://schemas.microsoft.com/office/spreadsheetml/2010/11/main" uri="{B97F6D7D-B522-45F9-BDA1-12C45D357490}">
          <x15:cacheHierarchy aggregatedColumn="5"/>
        </ext>
      </extLst>
    </cacheHierarchy>
    <cacheHierarchy uniqueName="[Measures].[Varp of discount_percent]" caption="Varp of discount_percent" measure="1" displayFolder="" measureGroup="Table1" count="0">
      <extLst>
        <ext xmlns:x15="http://schemas.microsoft.com/office/spreadsheetml/2010/11/main" uri="{B97F6D7D-B522-45F9-BDA1-12C45D357490}">
          <x15:cacheHierarchy aggregatedColumn="5"/>
        </ext>
      </extLst>
    </cacheHierarchy>
    <cacheHierarchy uniqueName="[Measures].[Sum of month_revenue]" caption="Sum of month_revenue" measure="1" displayFolder="" measureGroup="Table1" count="0">
      <extLst>
        <ext xmlns:x15="http://schemas.microsoft.com/office/spreadsheetml/2010/11/main" uri="{B97F6D7D-B522-45F9-BDA1-12C45D357490}">
          <x15:cacheHierarchy aggregatedColumn="3"/>
        </ext>
      </extLst>
    </cacheHierarchy>
    <cacheHierarchy uniqueName="[Measures].[BasketSize]" caption="BasketSize" measure="1" displayFolder="" measureGroup="Table1" count="0"/>
    <cacheHierarchy uniqueName="[Measures].[CustomerVisits]" caption="CustomerVisits" measure="1" displayFolder="" measureGroup="Table1" count="0"/>
    <cacheHierarchy uniqueName="[Measures].[DiscountPercent]" caption="DiscountPercent" measure="1" displayFolder="" measureGroup="Table1" count="0"/>
    <cacheHierarchy uniqueName="[Measures].[ItemsSold]" caption="ItemsSold" measure="1" displayFolder="" measureGroup="Table1" count="0"/>
    <cacheHierarchy uniqueName="[Measures].[Max]" caption="Max" measure="1" displayFolder="" measureGroup="Table1" count="0"/>
    <cacheHierarchy uniqueName="[Measures].[Min]" caption="Min" measure="1" displayFolder="" measureGroup="Table1" count="0"/>
    <cacheHierarchy uniqueName="[Measures].[SalesKnownCustomers]" caption="SalesKnownCustomers" measure="1" displayFolder="" measureGroup="Table1" count="0"/>
    <cacheHierarchy uniqueName="[Measures].[Total Revenue]" caption="Total Revenue" measure="1" displayFolder="" measureGroup="Table1" count="0"/>
    <cacheHierarchy uniqueName="[Measures].[Total Transactions]" caption="Total Transactions" measure="1" displayFolder="" measureGroup="Table1" count="0"/>
    <cacheHierarchy uniqueName="[Measures].[TotalDiscounts]" caption="TotalDiscount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usa yahaya" refreshedDate="45411.804785995373" backgroundQuery="1" createdVersion="6" refreshedVersion="6" minRefreshableVersion="3" recordCount="0" supportSubquery="1" supportAdvancedDrill="1">
  <cacheSource type="external" connectionId="2"/>
  <cacheFields count="3">
    <cacheField name="[Table1].[year].[year]" caption="year" numFmtId="0" hierarchy="1" level="1">
      <sharedItems containsSemiMixedTypes="0" containsNonDate="0" containsString="0"/>
    </cacheField>
    <cacheField name="[Table1].[outlet].[outlet]" caption="outlet" numFmtId="0" level="1">
      <sharedItems count="6">
        <s v="Austin"/>
        <s v="Denver"/>
        <s v="Houston"/>
        <s v="Los Angeles"/>
        <s v="New York"/>
        <s v="Phoenix"/>
      </sharedItems>
    </cacheField>
    <cacheField name="[Measures].[Sum of revenue]" caption="Sum of revenue" numFmtId="0" hierarchy="19" level="32767"/>
  </cacheFields>
  <cacheHierarchies count="41">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month_revenue]" caption="month_revenue" attribute="1" defaultMemberUniqueName="[Table1].[month_revenue].[All]" allUniqueName="[Table1].[month_revenue].[All]" dimensionUniqueName="[Table1]" displayFolder="" count="0" memberValueDatatype="5" unbalanced="0"/>
    <cacheHierarchy uniqueName="[Table1].[discount_value]" caption="discount_value" attribute="1" defaultMemberUniqueName="[Table1].[discount_value].[All]" allUniqueName="[Table1].[discount_value].[All]" dimensionUniqueName="[Table1]" displayFolder="" count="0" memberValueDatatype="5" unbalanced="0"/>
    <cacheHierarchy uniqueName="[Table1].[discount_percent]" caption="discount_percent" attribute="1" defaultMemberUniqueName="[Table1].[discount_percent].[All]" allUniqueName="[Table1].[discount_percent].[All]" dimensionUniqueName="[Table1]" displayFolder="" count="0" memberValueDatatype="5" unbalanced="0"/>
    <cacheHierarchy uniqueName="[Table1].[transaction_count]" caption="transaction_count" attribute="1" defaultMemberUniqueName="[Table1].[transaction_count].[All]" allUniqueName="[Table1].[transaction_count].[All]" dimensionUniqueName="[Table1]" displayFolder="" count="0" memberValueDatatype="20" unbalanced="0"/>
    <cacheHierarchy uniqueName="[Table1].[items_sold]" caption="items_sold" attribute="1" defaultMemberUniqueName="[Table1].[items_sold].[All]" allUniqueName="[Table1].[items_sold].[All]" dimensionUniqueName="[Table1]" displayFolder="" count="0" memberValueDatatype="20"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sales_customer_known_percent]" caption="sales_customer_known_percent" attribute="1" defaultMemberUniqueName="[Table1].[sales_customer_known_percent].[All]" allUniqueName="[Table1].[sales_customer_known_percent].[All]" dimensionUniqueName="[Table1]" displayFolder="" count="0" memberValueDatatype="5" unbalanced="0"/>
    <cacheHierarchy uniqueName="[Table1].[basket_size]" caption="basket_size" attribute="1" defaultMemberUniqueName="[Table1].[basket_size].[All]" allUniqueName="[Table1].[basket_size].[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Measures].[Sum of transaction_count]" caption="Sum of transaction_count" measure="1" displayFolder="" measureGroup="Table1" count="0">
      <extLst>
        <ext xmlns:x15="http://schemas.microsoft.com/office/spreadsheetml/2010/11/main" uri="{B97F6D7D-B522-45F9-BDA1-12C45D357490}">
          <x15:cacheHierarchy aggregatedColumn="6"/>
        </ext>
      </extLst>
    </cacheHierarchy>
    <cacheHierarchy uniqueName="[Measures].[Sum of items_sold]" caption="Sum of items_sold" measure="1" displayFolder="" measureGroup="Table1" count="0">
      <extLst>
        <ext xmlns:x15="http://schemas.microsoft.com/office/spreadsheetml/2010/11/main" uri="{B97F6D7D-B522-45F9-BDA1-12C45D357490}">
          <x15:cacheHierarchy aggregatedColumn="7"/>
        </ext>
      </extLst>
    </cacheHierarchy>
    <cacheHierarchy uniqueName="[Measures].[Sum of customer_count]" caption="Sum of customer_count" measure="1" displayFolder="" measureGroup="Table1" count="0">
      <extLst>
        <ext xmlns:x15="http://schemas.microsoft.com/office/spreadsheetml/2010/11/main" uri="{B97F6D7D-B522-45F9-BDA1-12C45D357490}">
          <x15:cacheHierarchy aggregatedColumn="8"/>
        </ext>
      </extLst>
    </cacheHierarchy>
    <cacheHierarchy uniqueName="[Measures].[Sum of sales_customer_known_percent]" caption="Sum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Average of sales_customer_known_percent]" caption="Average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Sum of basket_size]" caption="Sum of basket_size" measure="1" displayFolder="" measureGroup="Table1" count="0">
      <extLst>
        <ext xmlns:x15="http://schemas.microsoft.com/office/spreadsheetml/2010/11/main" uri="{B97F6D7D-B522-45F9-BDA1-12C45D357490}">
          <x15:cacheHierarchy aggregatedColumn="10"/>
        </ext>
      </extLst>
    </cacheHierarchy>
    <cacheHierarchy uniqueName="[Measures].[Average of basket_size]" caption="Average of basket_size" measure="1" displayFolder="" measureGroup="Table1"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able1" count="0" oneField="1">
      <fieldsUsage count="1">
        <fieldUsage x="2"/>
      </fieldsUsage>
      <extLst>
        <ext xmlns:x15="http://schemas.microsoft.com/office/spreadsheetml/2010/11/main" uri="{B97F6D7D-B522-45F9-BDA1-12C45D357490}">
          <x15:cacheHierarchy aggregatedColumn="11"/>
        </ext>
      </extLst>
    </cacheHierarchy>
    <cacheHierarchy uniqueName="[Measures].[Sum of discount_value]" caption="Sum of discount_value" measure="1" displayFolder="" measureGroup="Table1" count="0">
      <extLst>
        <ext xmlns:x15="http://schemas.microsoft.com/office/spreadsheetml/2010/11/main" uri="{B97F6D7D-B522-45F9-BDA1-12C45D357490}">
          <x15:cacheHierarchy aggregatedColumn="4"/>
        </ext>
      </extLst>
    </cacheHierarchy>
    <cacheHierarchy uniqueName="[Measures].[Sum of discount_percent]" caption="Sum of discount_percent" measure="1" displayFolder="" measureGroup="Table1" count="0">
      <extLst>
        <ext xmlns:x15="http://schemas.microsoft.com/office/spreadsheetml/2010/11/main" uri="{B97F6D7D-B522-45F9-BDA1-12C45D357490}">
          <x15:cacheHierarchy aggregatedColumn="5"/>
        </ext>
      </extLst>
    </cacheHierarchy>
    <cacheHierarchy uniqueName="[Measures].[Average of discount_percent]" caption="Average of discount_percent" measure="1" displayFolder="" measureGroup="Table1" count="0">
      <extLst>
        <ext xmlns:x15="http://schemas.microsoft.com/office/spreadsheetml/2010/11/main" uri="{B97F6D7D-B522-45F9-BDA1-12C45D357490}">
          <x15:cacheHierarchy aggregatedColumn="5"/>
        </ext>
      </extLst>
    </cacheHierarchy>
    <cacheHierarchy uniqueName="[Measures].[Max of discount_percent]" caption="Max of discount_percent" measure="1" displayFolder="" measureGroup="Table1" count="0">
      <extLst>
        <ext xmlns:x15="http://schemas.microsoft.com/office/spreadsheetml/2010/11/main" uri="{B97F6D7D-B522-45F9-BDA1-12C45D357490}">
          <x15:cacheHierarchy aggregatedColumn="5"/>
        </ext>
      </extLst>
    </cacheHierarchy>
    <cacheHierarchy uniqueName="[Measures].[Min of discount_percent]" caption="Min of discount_percent" measure="1" displayFolder="" measureGroup="Table1" count="0">
      <extLst>
        <ext xmlns:x15="http://schemas.microsoft.com/office/spreadsheetml/2010/11/main" uri="{B97F6D7D-B522-45F9-BDA1-12C45D357490}">
          <x15:cacheHierarchy aggregatedColumn="5"/>
        </ext>
      </extLst>
    </cacheHierarchy>
    <cacheHierarchy uniqueName="[Measures].[StdDev of discount_percent]" caption="StdDev of discount_percent" measure="1" displayFolder="" measureGroup="Table1" count="0">
      <extLst>
        <ext xmlns:x15="http://schemas.microsoft.com/office/spreadsheetml/2010/11/main" uri="{B97F6D7D-B522-45F9-BDA1-12C45D357490}">
          <x15:cacheHierarchy aggregatedColumn="5"/>
        </ext>
      </extLst>
    </cacheHierarchy>
    <cacheHierarchy uniqueName="[Measures].[Distinct Count of discount_percent]" caption="Distinct Count of discount_percent" measure="1" displayFolder="" measureGroup="Table1" count="0">
      <extLst>
        <ext xmlns:x15="http://schemas.microsoft.com/office/spreadsheetml/2010/11/main" uri="{B97F6D7D-B522-45F9-BDA1-12C45D357490}">
          <x15:cacheHierarchy aggregatedColumn="5"/>
        </ext>
      </extLst>
    </cacheHierarchy>
    <cacheHierarchy uniqueName="[Measures].[Varp of discount_percent]" caption="Varp of discount_percent" measure="1" displayFolder="" measureGroup="Table1" count="0">
      <extLst>
        <ext xmlns:x15="http://schemas.microsoft.com/office/spreadsheetml/2010/11/main" uri="{B97F6D7D-B522-45F9-BDA1-12C45D357490}">
          <x15:cacheHierarchy aggregatedColumn="5"/>
        </ext>
      </extLst>
    </cacheHierarchy>
    <cacheHierarchy uniqueName="[Measures].[Sum of month_revenue]" caption="Sum of month_revenue" measure="1" displayFolder="" measureGroup="Table1" count="0">
      <extLst>
        <ext xmlns:x15="http://schemas.microsoft.com/office/spreadsheetml/2010/11/main" uri="{B97F6D7D-B522-45F9-BDA1-12C45D357490}">
          <x15:cacheHierarchy aggregatedColumn="3"/>
        </ext>
      </extLst>
    </cacheHierarchy>
    <cacheHierarchy uniqueName="[Measures].[BasketSize]" caption="BasketSize" measure="1" displayFolder="" measureGroup="Table1" count="0"/>
    <cacheHierarchy uniqueName="[Measures].[CustomerVisits]" caption="CustomerVisits" measure="1" displayFolder="" measureGroup="Table1" count="0"/>
    <cacheHierarchy uniqueName="[Measures].[DiscountPercent]" caption="DiscountPercent" measure="1" displayFolder="" measureGroup="Table1" count="0"/>
    <cacheHierarchy uniqueName="[Measures].[ItemsSold]" caption="ItemsSold" measure="1" displayFolder="" measureGroup="Table1" count="0"/>
    <cacheHierarchy uniqueName="[Measures].[Max]" caption="Max" measure="1" displayFolder="" measureGroup="Table1" count="0"/>
    <cacheHierarchy uniqueName="[Measures].[Min]" caption="Min" measure="1" displayFolder="" measureGroup="Table1" count="0"/>
    <cacheHierarchy uniqueName="[Measures].[SalesKnownCustomers]" caption="SalesKnownCustomers" measure="1" displayFolder="" measureGroup="Table1" count="0"/>
    <cacheHierarchy uniqueName="[Measures].[Total Revenue]" caption="Total Revenue" measure="1" displayFolder="" measureGroup="Table1" count="0"/>
    <cacheHierarchy uniqueName="[Measures].[Total Transactions]" caption="Total Transactions" measure="1" displayFolder="" measureGroup="Table1" count="0"/>
    <cacheHierarchy uniqueName="[Measures].[TotalDiscounts]" caption="TotalDiscount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usa yahaya" refreshedDate="45411.804787499997" backgroundQuery="1" createdVersion="6" refreshedVersion="6" minRefreshableVersion="3" recordCount="0" supportSubquery="1" supportAdvancedDrill="1">
  <cacheSource type="external" connectionId="2"/>
  <cacheFields count="4">
    <cacheField name="[Table1].[year].[year]" caption="year" numFmtId="0" hierarchy="1" level="1">
      <sharedItems containsSemiMixedTypes="0" containsNonDate="0" containsString="0"/>
    </cacheField>
    <cacheField name="[Table1].[outlet].[outlet]" caption="outlet" numFmtId="0" level="1">
      <sharedItems count="6">
        <s v="Austin"/>
        <s v="Denver"/>
        <s v="Houston"/>
        <s v="Los Angeles"/>
        <s v="New York"/>
        <s v="Phoenix"/>
      </sharedItems>
    </cacheField>
    <cacheField name="[Table1].[month].[month]" caption="month" numFmtId="0" hierarchy="2" level="1">
      <sharedItems count="12">
        <s v="April"/>
        <s v="August"/>
        <s v="December"/>
        <s v="February"/>
        <s v="January"/>
        <s v="July"/>
        <s v="June"/>
        <s v="March"/>
        <s v="May"/>
        <s v="November"/>
        <s v="October"/>
        <s v="September"/>
      </sharedItems>
    </cacheField>
    <cacheField name="[Measures].[Sum of month_revenue]" caption="Sum of month_revenue" numFmtId="0" hierarchy="28" level="32767"/>
  </cacheFields>
  <cacheHierarchies count="41">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2" memberValueDatatype="130" unbalanced="0">
      <fieldsUsage count="2">
        <fieldUsage x="-1"/>
        <fieldUsage x="2"/>
      </fieldsUsage>
    </cacheHierarchy>
    <cacheHierarchy uniqueName="[Table1].[month_revenue]" caption="month_revenue" attribute="1" defaultMemberUniqueName="[Table1].[month_revenue].[All]" allUniqueName="[Table1].[month_revenue].[All]" dimensionUniqueName="[Table1]" displayFolder="" count="0" memberValueDatatype="5" unbalanced="0"/>
    <cacheHierarchy uniqueName="[Table1].[discount_value]" caption="discount_value" attribute="1" defaultMemberUniqueName="[Table1].[discount_value].[All]" allUniqueName="[Table1].[discount_value].[All]" dimensionUniqueName="[Table1]" displayFolder="" count="0" memberValueDatatype="5" unbalanced="0"/>
    <cacheHierarchy uniqueName="[Table1].[discount_percent]" caption="discount_percent" attribute="1" defaultMemberUniqueName="[Table1].[discount_percent].[All]" allUniqueName="[Table1].[discount_percent].[All]" dimensionUniqueName="[Table1]" displayFolder="" count="0" memberValueDatatype="5" unbalanced="0"/>
    <cacheHierarchy uniqueName="[Table1].[transaction_count]" caption="transaction_count" attribute="1" defaultMemberUniqueName="[Table1].[transaction_count].[All]" allUniqueName="[Table1].[transaction_count].[All]" dimensionUniqueName="[Table1]" displayFolder="" count="0" memberValueDatatype="20" unbalanced="0"/>
    <cacheHierarchy uniqueName="[Table1].[items_sold]" caption="items_sold" attribute="1" defaultMemberUniqueName="[Table1].[items_sold].[All]" allUniqueName="[Table1].[items_sold].[All]" dimensionUniqueName="[Table1]" displayFolder="" count="0" memberValueDatatype="20"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sales_customer_known_percent]" caption="sales_customer_known_percent" attribute="1" defaultMemberUniqueName="[Table1].[sales_customer_known_percent].[All]" allUniqueName="[Table1].[sales_customer_known_percent].[All]" dimensionUniqueName="[Table1]" displayFolder="" count="0" memberValueDatatype="5" unbalanced="0"/>
    <cacheHierarchy uniqueName="[Table1].[basket_size]" caption="basket_size" attribute="1" defaultMemberUniqueName="[Table1].[basket_size].[All]" allUniqueName="[Table1].[basket_size].[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Measures].[Sum of transaction_count]" caption="Sum of transaction_count" measure="1" displayFolder="" measureGroup="Table1" count="0">
      <extLst>
        <ext xmlns:x15="http://schemas.microsoft.com/office/spreadsheetml/2010/11/main" uri="{B97F6D7D-B522-45F9-BDA1-12C45D357490}">
          <x15:cacheHierarchy aggregatedColumn="6"/>
        </ext>
      </extLst>
    </cacheHierarchy>
    <cacheHierarchy uniqueName="[Measures].[Sum of items_sold]" caption="Sum of items_sold" measure="1" displayFolder="" measureGroup="Table1" count="0">
      <extLst>
        <ext xmlns:x15="http://schemas.microsoft.com/office/spreadsheetml/2010/11/main" uri="{B97F6D7D-B522-45F9-BDA1-12C45D357490}">
          <x15:cacheHierarchy aggregatedColumn="7"/>
        </ext>
      </extLst>
    </cacheHierarchy>
    <cacheHierarchy uniqueName="[Measures].[Sum of customer_count]" caption="Sum of customer_count" measure="1" displayFolder="" measureGroup="Table1" count="0">
      <extLst>
        <ext xmlns:x15="http://schemas.microsoft.com/office/spreadsheetml/2010/11/main" uri="{B97F6D7D-B522-45F9-BDA1-12C45D357490}">
          <x15:cacheHierarchy aggregatedColumn="8"/>
        </ext>
      </extLst>
    </cacheHierarchy>
    <cacheHierarchy uniqueName="[Measures].[Sum of sales_customer_known_percent]" caption="Sum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Average of sales_customer_known_percent]" caption="Average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Sum of basket_size]" caption="Sum of basket_size" measure="1" displayFolder="" measureGroup="Table1" count="0">
      <extLst>
        <ext xmlns:x15="http://schemas.microsoft.com/office/spreadsheetml/2010/11/main" uri="{B97F6D7D-B522-45F9-BDA1-12C45D357490}">
          <x15:cacheHierarchy aggregatedColumn="10"/>
        </ext>
      </extLst>
    </cacheHierarchy>
    <cacheHierarchy uniqueName="[Measures].[Average of basket_size]" caption="Average of basket_size" measure="1" displayFolder="" measureGroup="Table1"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11"/>
        </ext>
      </extLst>
    </cacheHierarchy>
    <cacheHierarchy uniqueName="[Measures].[Sum of discount_value]" caption="Sum of discount_value" measure="1" displayFolder="" measureGroup="Table1" count="0">
      <extLst>
        <ext xmlns:x15="http://schemas.microsoft.com/office/spreadsheetml/2010/11/main" uri="{B97F6D7D-B522-45F9-BDA1-12C45D357490}">
          <x15:cacheHierarchy aggregatedColumn="4"/>
        </ext>
      </extLst>
    </cacheHierarchy>
    <cacheHierarchy uniqueName="[Measures].[Sum of discount_percent]" caption="Sum of discount_percent" measure="1" displayFolder="" measureGroup="Table1" count="0">
      <extLst>
        <ext xmlns:x15="http://schemas.microsoft.com/office/spreadsheetml/2010/11/main" uri="{B97F6D7D-B522-45F9-BDA1-12C45D357490}">
          <x15:cacheHierarchy aggregatedColumn="5"/>
        </ext>
      </extLst>
    </cacheHierarchy>
    <cacheHierarchy uniqueName="[Measures].[Average of discount_percent]" caption="Average of discount_percent" measure="1" displayFolder="" measureGroup="Table1" count="0">
      <extLst>
        <ext xmlns:x15="http://schemas.microsoft.com/office/spreadsheetml/2010/11/main" uri="{B97F6D7D-B522-45F9-BDA1-12C45D357490}">
          <x15:cacheHierarchy aggregatedColumn="5"/>
        </ext>
      </extLst>
    </cacheHierarchy>
    <cacheHierarchy uniqueName="[Measures].[Max of discount_percent]" caption="Max of discount_percent" measure="1" displayFolder="" measureGroup="Table1" count="0">
      <extLst>
        <ext xmlns:x15="http://schemas.microsoft.com/office/spreadsheetml/2010/11/main" uri="{B97F6D7D-B522-45F9-BDA1-12C45D357490}">
          <x15:cacheHierarchy aggregatedColumn="5"/>
        </ext>
      </extLst>
    </cacheHierarchy>
    <cacheHierarchy uniqueName="[Measures].[Min of discount_percent]" caption="Min of discount_percent" measure="1" displayFolder="" measureGroup="Table1" count="0">
      <extLst>
        <ext xmlns:x15="http://schemas.microsoft.com/office/spreadsheetml/2010/11/main" uri="{B97F6D7D-B522-45F9-BDA1-12C45D357490}">
          <x15:cacheHierarchy aggregatedColumn="5"/>
        </ext>
      </extLst>
    </cacheHierarchy>
    <cacheHierarchy uniqueName="[Measures].[StdDev of discount_percent]" caption="StdDev of discount_percent" measure="1" displayFolder="" measureGroup="Table1" count="0">
      <extLst>
        <ext xmlns:x15="http://schemas.microsoft.com/office/spreadsheetml/2010/11/main" uri="{B97F6D7D-B522-45F9-BDA1-12C45D357490}">
          <x15:cacheHierarchy aggregatedColumn="5"/>
        </ext>
      </extLst>
    </cacheHierarchy>
    <cacheHierarchy uniqueName="[Measures].[Distinct Count of discount_percent]" caption="Distinct Count of discount_percent" measure="1" displayFolder="" measureGroup="Table1" count="0">
      <extLst>
        <ext xmlns:x15="http://schemas.microsoft.com/office/spreadsheetml/2010/11/main" uri="{B97F6D7D-B522-45F9-BDA1-12C45D357490}">
          <x15:cacheHierarchy aggregatedColumn="5"/>
        </ext>
      </extLst>
    </cacheHierarchy>
    <cacheHierarchy uniqueName="[Measures].[Varp of discount_percent]" caption="Varp of discount_percent" measure="1" displayFolder="" measureGroup="Table1" count="0">
      <extLst>
        <ext xmlns:x15="http://schemas.microsoft.com/office/spreadsheetml/2010/11/main" uri="{B97F6D7D-B522-45F9-BDA1-12C45D357490}">
          <x15:cacheHierarchy aggregatedColumn="5"/>
        </ext>
      </extLst>
    </cacheHierarchy>
    <cacheHierarchy uniqueName="[Measures].[Sum of month_revenue]" caption="Sum of month_revenue" measure="1" displayFolder="" measureGroup="Table1" count="0" oneField="1">
      <fieldsUsage count="1">
        <fieldUsage x="3"/>
      </fieldsUsage>
      <extLst>
        <ext xmlns:x15="http://schemas.microsoft.com/office/spreadsheetml/2010/11/main" uri="{B97F6D7D-B522-45F9-BDA1-12C45D357490}">
          <x15:cacheHierarchy aggregatedColumn="3"/>
        </ext>
      </extLst>
    </cacheHierarchy>
    <cacheHierarchy uniqueName="[Measures].[BasketSize]" caption="BasketSize" measure="1" displayFolder="" measureGroup="Table1" count="0"/>
    <cacheHierarchy uniqueName="[Measures].[CustomerVisits]" caption="CustomerVisits" measure="1" displayFolder="" measureGroup="Table1" count="0"/>
    <cacheHierarchy uniqueName="[Measures].[DiscountPercent]" caption="DiscountPercent" measure="1" displayFolder="" measureGroup="Table1" count="0"/>
    <cacheHierarchy uniqueName="[Measures].[ItemsSold]" caption="ItemsSold" measure="1" displayFolder="" measureGroup="Table1" count="0"/>
    <cacheHierarchy uniqueName="[Measures].[Max]" caption="Max" measure="1" displayFolder="" measureGroup="Table1" count="0"/>
    <cacheHierarchy uniqueName="[Measures].[Min]" caption="Min" measure="1" displayFolder="" measureGroup="Table1" count="0"/>
    <cacheHierarchy uniqueName="[Measures].[SalesKnownCustomers]" caption="SalesKnownCustomers" measure="1" displayFolder="" measureGroup="Table1" count="0"/>
    <cacheHierarchy uniqueName="[Measures].[Total Revenue]" caption="Total Revenue" measure="1" displayFolder="" measureGroup="Table1" count="0"/>
    <cacheHierarchy uniqueName="[Measures].[Total Transactions]" caption="Total Transactions" measure="1" displayFolder="" measureGroup="Table1" count="0"/>
    <cacheHierarchy uniqueName="[Measures].[TotalDiscounts]" caption="TotalDiscount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usa yahaya" refreshedDate="45411.826885069444" backgroundQuery="1" createdVersion="6" refreshedVersion="6" minRefreshableVersion="3" recordCount="0" supportSubquery="1" supportAdvancedDrill="1">
  <cacheSource type="external" connectionId="2"/>
  <cacheFields count="3">
    <cacheField name="[Table1].[year].[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Table1].[year].&amp;[2021]"/>
            <x15:cachedUniqueName index="1" name="[Table1].[year].&amp;[2022]"/>
            <x15:cachedUniqueName index="2" name="[Table1].[year].&amp;[2023]"/>
          </x15:cachedUniqueNames>
        </ext>
      </extLst>
    </cacheField>
    <cacheField name="[Table1].[outlet].[outlet]" caption="outlet" numFmtId="0" level="1">
      <sharedItems count="6">
        <s v="Austin"/>
        <s v="Denver"/>
        <s v="Houston"/>
        <s v="Los Angeles"/>
        <s v="New York"/>
        <s v="Phoenix"/>
      </sharedItems>
    </cacheField>
    <cacheField name="[Measures].[Sum of items_sold]" caption="Sum of items_sold" numFmtId="0" hierarchy="13" level="32767"/>
  </cacheFields>
  <cacheHierarchies count="41">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month_revenue]" caption="month_revenue" attribute="1" defaultMemberUniqueName="[Table1].[month_revenue].[All]" allUniqueName="[Table1].[month_revenue].[All]" dimensionUniqueName="[Table1]" displayFolder="" count="0" memberValueDatatype="5" unbalanced="0"/>
    <cacheHierarchy uniqueName="[Table1].[discount_value]" caption="discount_value" attribute="1" defaultMemberUniqueName="[Table1].[discount_value].[All]" allUniqueName="[Table1].[discount_value].[All]" dimensionUniqueName="[Table1]" displayFolder="" count="0" memberValueDatatype="5" unbalanced="0"/>
    <cacheHierarchy uniqueName="[Table1].[discount_percent]" caption="discount_percent" attribute="1" defaultMemberUniqueName="[Table1].[discount_percent].[All]" allUniqueName="[Table1].[discount_percent].[All]" dimensionUniqueName="[Table1]" displayFolder="" count="0" memberValueDatatype="5" unbalanced="0"/>
    <cacheHierarchy uniqueName="[Table1].[transaction_count]" caption="transaction_count" attribute="1" defaultMemberUniqueName="[Table1].[transaction_count].[All]" allUniqueName="[Table1].[transaction_count].[All]" dimensionUniqueName="[Table1]" displayFolder="" count="0" memberValueDatatype="20" unbalanced="0"/>
    <cacheHierarchy uniqueName="[Table1].[items_sold]" caption="items_sold" attribute="1" defaultMemberUniqueName="[Table1].[items_sold].[All]" allUniqueName="[Table1].[items_sold].[All]" dimensionUniqueName="[Table1]" displayFolder="" count="0" memberValueDatatype="20"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sales_customer_known_percent]" caption="sales_customer_known_percent" attribute="1" defaultMemberUniqueName="[Table1].[sales_customer_known_percent].[All]" allUniqueName="[Table1].[sales_customer_known_percent].[All]" dimensionUniqueName="[Table1]" displayFolder="" count="0" memberValueDatatype="5" unbalanced="0"/>
    <cacheHierarchy uniqueName="[Table1].[basket_size]" caption="basket_size" attribute="1" defaultMemberUniqueName="[Table1].[basket_size].[All]" allUniqueName="[Table1].[basket_size].[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Measures].[Sum of transaction_count]" caption="Sum of transaction_count" measure="1" displayFolder="" measureGroup="Table1" count="0">
      <extLst>
        <ext xmlns:x15="http://schemas.microsoft.com/office/spreadsheetml/2010/11/main" uri="{B97F6D7D-B522-45F9-BDA1-12C45D357490}">
          <x15:cacheHierarchy aggregatedColumn="6"/>
        </ext>
      </extLst>
    </cacheHierarchy>
    <cacheHierarchy uniqueName="[Measures].[Sum of items_sold]" caption="Sum of items_sold" measure="1" displayFolder="" measureGroup="Table1" count="0" oneField="1">
      <fieldsUsage count="1">
        <fieldUsage x="2"/>
      </fieldsUsage>
      <extLst>
        <ext xmlns:x15="http://schemas.microsoft.com/office/spreadsheetml/2010/11/main" uri="{B97F6D7D-B522-45F9-BDA1-12C45D357490}">
          <x15:cacheHierarchy aggregatedColumn="7"/>
        </ext>
      </extLst>
    </cacheHierarchy>
    <cacheHierarchy uniqueName="[Measures].[Sum of customer_count]" caption="Sum of customer_count" measure="1" displayFolder="" measureGroup="Table1" count="0">
      <extLst>
        <ext xmlns:x15="http://schemas.microsoft.com/office/spreadsheetml/2010/11/main" uri="{B97F6D7D-B522-45F9-BDA1-12C45D357490}">
          <x15:cacheHierarchy aggregatedColumn="8"/>
        </ext>
      </extLst>
    </cacheHierarchy>
    <cacheHierarchy uniqueName="[Measures].[Sum of sales_customer_known_percent]" caption="Sum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Average of sales_customer_known_percent]" caption="Average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Sum of basket_size]" caption="Sum of basket_size" measure="1" displayFolder="" measureGroup="Table1" count="0">
      <extLst>
        <ext xmlns:x15="http://schemas.microsoft.com/office/spreadsheetml/2010/11/main" uri="{B97F6D7D-B522-45F9-BDA1-12C45D357490}">
          <x15:cacheHierarchy aggregatedColumn="10"/>
        </ext>
      </extLst>
    </cacheHierarchy>
    <cacheHierarchy uniqueName="[Measures].[Average of basket_size]" caption="Average of basket_size" measure="1" displayFolder="" measureGroup="Table1"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11"/>
        </ext>
      </extLst>
    </cacheHierarchy>
    <cacheHierarchy uniqueName="[Measures].[Sum of discount_value]" caption="Sum of discount_value" measure="1" displayFolder="" measureGroup="Table1" count="0">
      <extLst>
        <ext xmlns:x15="http://schemas.microsoft.com/office/spreadsheetml/2010/11/main" uri="{B97F6D7D-B522-45F9-BDA1-12C45D357490}">
          <x15:cacheHierarchy aggregatedColumn="4"/>
        </ext>
      </extLst>
    </cacheHierarchy>
    <cacheHierarchy uniqueName="[Measures].[Sum of discount_percent]" caption="Sum of discount_percent" measure="1" displayFolder="" measureGroup="Table1" count="0">
      <extLst>
        <ext xmlns:x15="http://schemas.microsoft.com/office/spreadsheetml/2010/11/main" uri="{B97F6D7D-B522-45F9-BDA1-12C45D357490}">
          <x15:cacheHierarchy aggregatedColumn="5"/>
        </ext>
      </extLst>
    </cacheHierarchy>
    <cacheHierarchy uniqueName="[Measures].[Average of discount_percent]" caption="Average of discount_percent" measure="1" displayFolder="" measureGroup="Table1" count="0">
      <extLst>
        <ext xmlns:x15="http://schemas.microsoft.com/office/spreadsheetml/2010/11/main" uri="{B97F6D7D-B522-45F9-BDA1-12C45D357490}">
          <x15:cacheHierarchy aggregatedColumn="5"/>
        </ext>
      </extLst>
    </cacheHierarchy>
    <cacheHierarchy uniqueName="[Measures].[Max of discount_percent]" caption="Max of discount_percent" measure="1" displayFolder="" measureGroup="Table1" count="0">
      <extLst>
        <ext xmlns:x15="http://schemas.microsoft.com/office/spreadsheetml/2010/11/main" uri="{B97F6D7D-B522-45F9-BDA1-12C45D357490}">
          <x15:cacheHierarchy aggregatedColumn="5"/>
        </ext>
      </extLst>
    </cacheHierarchy>
    <cacheHierarchy uniqueName="[Measures].[Min of discount_percent]" caption="Min of discount_percent" measure="1" displayFolder="" measureGroup="Table1" count="0">
      <extLst>
        <ext xmlns:x15="http://schemas.microsoft.com/office/spreadsheetml/2010/11/main" uri="{B97F6D7D-B522-45F9-BDA1-12C45D357490}">
          <x15:cacheHierarchy aggregatedColumn="5"/>
        </ext>
      </extLst>
    </cacheHierarchy>
    <cacheHierarchy uniqueName="[Measures].[StdDev of discount_percent]" caption="StdDev of discount_percent" measure="1" displayFolder="" measureGroup="Table1" count="0">
      <extLst>
        <ext xmlns:x15="http://schemas.microsoft.com/office/spreadsheetml/2010/11/main" uri="{B97F6D7D-B522-45F9-BDA1-12C45D357490}">
          <x15:cacheHierarchy aggregatedColumn="5"/>
        </ext>
      </extLst>
    </cacheHierarchy>
    <cacheHierarchy uniqueName="[Measures].[Distinct Count of discount_percent]" caption="Distinct Count of discount_percent" measure="1" displayFolder="" measureGroup="Table1" count="0">
      <extLst>
        <ext xmlns:x15="http://schemas.microsoft.com/office/spreadsheetml/2010/11/main" uri="{B97F6D7D-B522-45F9-BDA1-12C45D357490}">
          <x15:cacheHierarchy aggregatedColumn="5"/>
        </ext>
      </extLst>
    </cacheHierarchy>
    <cacheHierarchy uniqueName="[Measures].[Varp of discount_percent]" caption="Varp of discount_percent" measure="1" displayFolder="" measureGroup="Table1" count="0">
      <extLst>
        <ext xmlns:x15="http://schemas.microsoft.com/office/spreadsheetml/2010/11/main" uri="{B97F6D7D-B522-45F9-BDA1-12C45D357490}">
          <x15:cacheHierarchy aggregatedColumn="5"/>
        </ext>
      </extLst>
    </cacheHierarchy>
    <cacheHierarchy uniqueName="[Measures].[Sum of month_revenue]" caption="Sum of month_revenue" measure="1" displayFolder="" measureGroup="Table1" count="0">
      <extLst>
        <ext xmlns:x15="http://schemas.microsoft.com/office/spreadsheetml/2010/11/main" uri="{B97F6D7D-B522-45F9-BDA1-12C45D357490}">
          <x15:cacheHierarchy aggregatedColumn="3"/>
        </ext>
      </extLst>
    </cacheHierarchy>
    <cacheHierarchy uniqueName="[Measures].[BasketSize]" caption="BasketSize" measure="1" displayFolder="" measureGroup="Table1" count="0"/>
    <cacheHierarchy uniqueName="[Measures].[CustomerVisits]" caption="CustomerVisits" measure="1" displayFolder="" measureGroup="Table1" count="0"/>
    <cacheHierarchy uniqueName="[Measures].[DiscountPercent]" caption="DiscountPercent" measure="1" displayFolder="" measureGroup="Table1" count="0"/>
    <cacheHierarchy uniqueName="[Measures].[ItemsSold]" caption="ItemsSold" measure="1" displayFolder="" measureGroup="Table1" count="0"/>
    <cacheHierarchy uniqueName="[Measures].[Max]" caption="Max" measure="1" displayFolder="" measureGroup="Table1" count="0"/>
    <cacheHierarchy uniqueName="[Measures].[Min]" caption="Min" measure="1" displayFolder="" measureGroup="Table1" count="0"/>
    <cacheHierarchy uniqueName="[Measures].[SalesKnownCustomers]" caption="SalesKnownCustomers" measure="1" displayFolder="" measureGroup="Table1" count="0"/>
    <cacheHierarchy uniqueName="[Measures].[Total Revenue]" caption="Total Revenue" measure="1" displayFolder="" measureGroup="Table1" count="0"/>
    <cacheHierarchy uniqueName="[Measures].[Total Transactions]" caption="Total Transactions" measure="1" displayFolder="" measureGroup="Table1" count="0"/>
    <cacheHierarchy uniqueName="[Measures].[TotalDiscounts]" caption="TotalDiscount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usa yahaya" refreshedDate="45411.82692777778" backgroundQuery="1" createdVersion="6" refreshedVersion="6" minRefreshableVersion="3" recordCount="0" supportSubquery="1" supportAdvancedDrill="1">
  <cacheSource type="external" connectionId="2"/>
  <cacheFields count="3">
    <cacheField name="[Table1].[year].[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Table1].[year].&amp;[2021]"/>
            <x15:cachedUniqueName index="1" name="[Table1].[year].&amp;[2022]"/>
            <x15:cachedUniqueName index="2" name="[Table1].[year].&amp;[2023]"/>
          </x15:cachedUniqueNames>
        </ext>
      </extLst>
    </cacheField>
    <cacheField name="[Table1].[outlet].[outlet]" caption="outlet" numFmtId="0" level="1">
      <sharedItems count="6">
        <s v="Austin"/>
        <s v="Denver"/>
        <s v="Houston"/>
        <s v="Los Angeles"/>
        <s v="New York"/>
        <s v="Phoenix"/>
      </sharedItems>
    </cacheField>
    <cacheField name="[Measures].[Sum of transaction_count]" caption="Sum of transaction_count" numFmtId="0" hierarchy="12" level="32767"/>
  </cacheFields>
  <cacheHierarchies count="41">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month_revenue]" caption="month_revenue" attribute="1" defaultMemberUniqueName="[Table1].[month_revenue].[All]" allUniqueName="[Table1].[month_revenue].[All]" dimensionUniqueName="[Table1]" displayFolder="" count="0" memberValueDatatype="5" unbalanced="0"/>
    <cacheHierarchy uniqueName="[Table1].[discount_value]" caption="discount_value" attribute="1" defaultMemberUniqueName="[Table1].[discount_value].[All]" allUniqueName="[Table1].[discount_value].[All]" dimensionUniqueName="[Table1]" displayFolder="" count="0" memberValueDatatype="5" unbalanced="0"/>
    <cacheHierarchy uniqueName="[Table1].[discount_percent]" caption="discount_percent" attribute="1" defaultMemberUniqueName="[Table1].[discount_percent].[All]" allUniqueName="[Table1].[discount_percent].[All]" dimensionUniqueName="[Table1]" displayFolder="" count="0" memberValueDatatype="5" unbalanced="0"/>
    <cacheHierarchy uniqueName="[Table1].[transaction_count]" caption="transaction_count" attribute="1" defaultMemberUniqueName="[Table1].[transaction_count].[All]" allUniqueName="[Table1].[transaction_count].[All]" dimensionUniqueName="[Table1]" displayFolder="" count="0" memberValueDatatype="20" unbalanced="0"/>
    <cacheHierarchy uniqueName="[Table1].[items_sold]" caption="items_sold" attribute="1" defaultMemberUniqueName="[Table1].[items_sold].[All]" allUniqueName="[Table1].[items_sold].[All]" dimensionUniqueName="[Table1]" displayFolder="" count="0" memberValueDatatype="20"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sales_customer_known_percent]" caption="sales_customer_known_percent" attribute="1" defaultMemberUniqueName="[Table1].[sales_customer_known_percent].[All]" allUniqueName="[Table1].[sales_customer_known_percent].[All]" dimensionUniqueName="[Table1]" displayFolder="" count="0" memberValueDatatype="5" unbalanced="0"/>
    <cacheHierarchy uniqueName="[Table1].[basket_size]" caption="basket_size" attribute="1" defaultMemberUniqueName="[Table1].[basket_size].[All]" allUniqueName="[Table1].[basket_size].[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Measures].[Sum of transaction_count]" caption="Sum of transaction_count" measure="1" displayFolder="" measureGroup="Table1" count="0" oneField="1">
      <fieldsUsage count="1">
        <fieldUsage x="2"/>
      </fieldsUsage>
      <extLst>
        <ext xmlns:x15="http://schemas.microsoft.com/office/spreadsheetml/2010/11/main" uri="{B97F6D7D-B522-45F9-BDA1-12C45D357490}">
          <x15:cacheHierarchy aggregatedColumn="6"/>
        </ext>
      </extLst>
    </cacheHierarchy>
    <cacheHierarchy uniqueName="[Measures].[Sum of items_sold]" caption="Sum of items_sold" measure="1" displayFolder="" measureGroup="Table1" count="0">
      <extLst>
        <ext xmlns:x15="http://schemas.microsoft.com/office/spreadsheetml/2010/11/main" uri="{B97F6D7D-B522-45F9-BDA1-12C45D357490}">
          <x15:cacheHierarchy aggregatedColumn="7"/>
        </ext>
      </extLst>
    </cacheHierarchy>
    <cacheHierarchy uniqueName="[Measures].[Sum of customer_count]" caption="Sum of customer_count" measure="1" displayFolder="" measureGroup="Table1" count="0">
      <extLst>
        <ext xmlns:x15="http://schemas.microsoft.com/office/spreadsheetml/2010/11/main" uri="{B97F6D7D-B522-45F9-BDA1-12C45D357490}">
          <x15:cacheHierarchy aggregatedColumn="8"/>
        </ext>
      </extLst>
    </cacheHierarchy>
    <cacheHierarchy uniqueName="[Measures].[Sum of sales_customer_known_percent]" caption="Sum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Average of sales_customer_known_percent]" caption="Average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Sum of basket_size]" caption="Sum of basket_size" measure="1" displayFolder="" measureGroup="Table1" count="0">
      <extLst>
        <ext xmlns:x15="http://schemas.microsoft.com/office/spreadsheetml/2010/11/main" uri="{B97F6D7D-B522-45F9-BDA1-12C45D357490}">
          <x15:cacheHierarchy aggregatedColumn="10"/>
        </ext>
      </extLst>
    </cacheHierarchy>
    <cacheHierarchy uniqueName="[Measures].[Average of basket_size]" caption="Average of basket_size" measure="1" displayFolder="" measureGroup="Table1"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11"/>
        </ext>
      </extLst>
    </cacheHierarchy>
    <cacheHierarchy uniqueName="[Measures].[Sum of discount_value]" caption="Sum of discount_value" measure="1" displayFolder="" measureGroup="Table1" count="0">
      <extLst>
        <ext xmlns:x15="http://schemas.microsoft.com/office/spreadsheetml/2010/11/main" uri="{B97F6D7D-B522-45F9-BDA1-12C45D357490}">
          <x15:cacheHierarchy aggregatedColumn="4"/>
        </ext>
      </extLst>
    </cacheHierarchy>
    <cacheHierarchy uniqueName="[Measures].[Sum of discount_percent]" caption="Sum of discount_percent" measure="1" displayFolder="" measureGroup="Table1" count="0">
      <extLst>
        <ext xmlns:x15="http://schemas.microsoft.com/office/spreadsheetml/2010/11/main" uri="{B97F6D7D-B522-45F9-BDA1-12C45D357490}">
          <x15:cacheHierarchy aggregatedColumn="5"/>
        </ext>
      </extLst>
    </cacheHierarchy>
    <cacheHierarchy uniqueName="[Measures].[Average of discount_percent]" caption="Average of discount_percent" measure="1" displayFolder="" measureGroup="Table1" count="0">
      <extLst>
        <ext xmlns:x15="http://schemas.microsoft.com/office/spreadsheetml/2010/11/main" uri="{B97F6D7D-B522-45F9-BDA1-12C45D357490}">
          <x15:cacheHierarchy aggregatedColumn="5"/>
        </ext>
      </extLst>
    </cacheHierarchy>
    <cacheHierarchy uniqueName="[Measures].[Max of discount_percent]" caption="Max of discount_percent" measure="1" displayFolder="" measureGroup="Table1" count="0">
      <extLst>
        <ext xmlns:x15="http://schemas.microsoft.com/office/spreadsheetml/2010/11/main" uri="{B97F6D7D-B522-45F9-BDA1-12C45D357490}">
          <x15:cacheHierarchy aggregatedColumn="5"/>
        </ext>
      </extLst>
    </cacheHierarchy>
    <cacheHierarchy uniqueName="[Measures].[Min of discount_percent]" caption="Min of discount_percent" measure="1" displayFolder="" measureGroup="Table1" count="0">
      <extLst>
        <ext xmlns:x15="http://schemas.microsoft.com/office/spreadsheetml/2010/11/main" uri="{B97F6D7D-B522-45F9-BDA1-12C45D357490}">
          <x15:cacheHierarchy aggregatedColumn="5"/>
        </ext>
      </extLst>
    </cacheHierarchy>
    <cacheHierarchy uniqueName="[Measures].[StdDev of discount_percent]" caption="StdDev of discount_percent" measure="1" displayFolder="" measureGroup="Table1" count="0">
      <extLst>
        <ext xmlns:x15="http://schemas.microsoft.com/office/spreadsheetml/2010/11/main" uri="{B97F6D7D-B522-45F9-BDA1-12C45D357490}">
          <x15:cacheHierarchy aggregatedColumn="5"/>
        </ext>
      </extLst>
    </cacheHierarchy>
    <cacheHierarchy uniqueName="[Measures].[Distinct Count of discount_percent]" caption="Distinct Count of discount_percent" measure="1" displayFolder="" measureGroup="Table1" count="0">
      <extLst>
        <ext xmlns:x15="http://schemas.microsoft.com/office/spreadsheetml/2010/11/main" uri="{B97F6D7D-B522-45F9-BDA1-12C45D357490}">
          <x15:cacheHierarchy aggregatedColumn="5"/>
        </ext>
      </extLst>
    </cacheHierarchy>
    <cacheHierarchy uniqueName="[Measures].[Varp of discount_percent]" caption="Varp of discount_percent" measure="1" displayFolder="" measureGroup="Table1" count="0">
      <extLst>
        <ext xmlns:x15="http://schemas.microsoft.com/office/spreadsheetml/2010/11/main" uri="{B97F6D7D-B522-45F9-BDA1-12C45D357490}">
          <x15:cacheHierarchy aggregatedColumn="5"/>
        </ext>
      </extLst>
    </cacheHierarchy>
    <cacheHierarchy uniqueName="[Measures].[Sum of month_revenue]" caption="Sum of month_revenue" measure="1" displayFolder="" measureGroup="Table1" count="0">
      <extLst>
        <ext xmlns:x15="http://schemas.microsoft.com/office/spreadsheetml/2010/11/main" uri="{B97F6D7D-B522-45F9-BDA1-12C45D357490}">
          <x15:cacheHierarchy aggregatedColumn="3"/>
        </ext>
      </extLst>
    </cacheHierarchy>
    <cacheHierarchy uniqueName="[Measures].[BasketSize]" caption="BasketSize" measure="1" displayFolder="" measureGroup="Table1" count="0"/>
    <cacheHierarchy uniqueName="[Measures].[CustomerVisits]" caption="CustomerVisits" measure="1" displayFolder="" measureGroup="Table1" count="0"/>
    <cacheHierarchy uniqueName="[Measures].[DiscountPercent]" caption="DiscountPercent" measure="1" displayFolder="" measureGroup="Table1" count="0"/>
    <cacheHierarchy uniqueName="[Measures].[ItemsSold]" caption="ItemsSold" measure="1" displayFolder="" measureGroup="Table1" count="0"/>
    <cacheHierarchy uniqueName="[Measures].[Max]" caption="Max" measure="1" displayFolder="" measureGroup="Table1" count="0"/>
    <cacheHierarchy uniqueName="[Measures].[Min]" caption="Min" measure="1" displayFolder="" measureGroup="Table1" count="0"/>
    <cacheHierarchy uniqueName="[Measures].[SalesKnownCustomers]" caption="SalesKnownCustomers" measure="1" displayFolder="" measureGroup="Table1" count="0"/>
    <cacheHierarchy uniqueName="[Measures].[Total Revenue]" caption="Total Revenue" measure="1" displayFolder="" measureGroup="Table1" count="0"/>
    <cacheHierarchy uniqueName="[Measures].[Total Transactions]" caption="Total Transactions" measure="1" displayFolder="" measureGroup="Table1" count="0"/>
    <cacheHierarchy uniqueName="[Measures].[TotalDiscounts]" caption="TotalDiscount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usa yahaya" refreshedDate="45411.826992013892" backgroundQuery="1" createdVersion="6" refreshedVersion="6" minRefreshableVersion="3" recordCount="0" supportSubquery="1" supportAdvancedDrill="1">
  <cacheSource type="external" connectionId="2"/>
  <cacheFields count="3">
    <cacheField name="[Table1].[year].[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Table1].[year].&amp;[2021]"/>
            <x15:cachedUniqueName index="1" name="[Table1].[year].&amp;[2022]"/>
            <x15:cachedUniqueName index="2" name="[Table1].[year].&amp;[2023]"/>
          </x15:cachedUniqueNames>
        </ext>
      </extLst>
    </cacheField>
    <cacheField name="[Table1].[outlet].[outlet]" caption="outlet" numFmtId="0" level="1">
      <sharedItems count="6">
        <s v="Austin"/>
        <s v="Denver"/>
        <s v="Houston"/>
        <s v="Los Angeles"/>
        <s v="New York"/>
        <s v="Phoenix"/>
      </sharedItems>
    </cacheField>
    <cacheField name="[Measures].[Sum of revenue]" caption="Sum of revenue" numFmtId="0" hierarchy="19" level="32767"/>
  </cacheFields>
  <cacheHierarchies count="41">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month_revenue]" caption="month_revenue" attribute="1" defaultMemberUniqueName="[Table1].[month_revenue].[All]" allUniqueName="[Table1].[month_revenue].[All]" dimensionUniqueName="[Table1]" displayFolder="" count="0" memberValueDatatype="5" unbalanced="0"/>
    <cacheHierarchy uniqueName="[Table1].[discount_value]" caption="discount_value" attribute="1" defaultMemberUniqueName="[Table1].[discount_value].[All]" allUniqueName="[Table1].[discount_value].[All]" dimensionUniqueName="[Table1]" displayFolder="" count="0" memberValueDatatype="5" unbalanced="0"/>
    <cacheHierarchy uniqueName="[Table1].[discount_percent]" caption="discount_percent" attribute="1" defaultMemberUniqueName="[Table1].[discount_percent].[All]" allUniqueName="[Table1].[discount_percent].[All]" dimensionUniqueName="[Table1]" displayFolder="" count="0" memberValueDatatype="5" unbalanced="0"/>
    <cacheHierarchy uniqueName="[Table1].[transaction_count]" caption="transaction_count" attribute="1" defaultMemberUniqueName="[Table1].[transaction_count].[All]" allUniqueName="[Table1].[transaction_count].[All]" dimensionUniqueName="[Table1]" displayFolder="" count="0" memberValueDatatype="20" unbalanced="0"/>
    <cacheHierarchy uniqueName="[Table1].[items_sold]" caption="items_sold" attribute="1" defaultMemberUniqueName="[Table1].[items_sold].[All]" allUniqueName="[Table1].[items_sold].[All]" dimensionUniqueName="[Table1]" displayFolder="" count="0" memberValueDatatype="20"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sales_customer_known_percent]" caption="sales_customer_known_percent" attribute="1" defaultMemberUniqueName="[Table1].[sales_customer_known_percent].[All]" allUniqueName="[Table1].[sales_customer_known_percent].[All]" dimensionUniqueName="[Table1]" displayFolder="" count="0" memberValueDatatype="5" unbalanced="0"/>
    <cacheHierarchy uniqueName="[Table1].[basket_size]" caption="basket_size" attribute="1" defaultMemberUniqueName="[Table1].[basket_size].[All]" allUniqueName="[Table1].[basket_size].[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Measures].[Sum of transaction_count]" caption="Sum of transaction_count" measure="1" displayFolder="" measureGroup="Table1" count="0">
      <extLst>
        <ext xmlns:x15="http://schemas.microsoft.com/office/spreadsheetml/2010/11/main" uri="{B97F6D7D-B522-45F9-BDA1-12C45D357490}">
          <x15:cacheHierarchy aggregatedColumn="6"/>
        </ext>
      </extLst>
    </cacheHierarchy>
    <cacheHierarchy uniqueName="[Measures].[Sum of items_sold]" caption="Sum of items_sold" measure="1" displayFolder="" measureGroup="Table1" count="0">
      <extLst>
        <ext xmlns:x15="http://schemas.microsoft.com/office/spreadsheetml/2010/11/main" uri="{B97F6D7D-B522-45F9-BDA1-12C45D357490}">
          <x15:cacheHierarchy aggregatedColumn="7"/>
        </ext>
      </extLst>
    </cacheHierarchy>
    <cacheHierarchy uniqueName="[Measures].[Sum of customer_count]" caption="Sum of customer_count" measure="1" displayFolder="" measureGroup="Table1" count="0">
      <extLst>
        <ext xmlns:x15="http://schemas.microsoft.com/office/spreadsheetml/2010/11/main" uri="{B97F6D7D-B522-45F9-BDA1-12C45D357490}">
          <x15:cacheHierarchy aggregatedColumn="8"/>
        </ext>
      </extLst>
    </cacheHierarchy>
    <cacheHierarchy uniqueName="[Measures].[Sum of sales_customer_known_percent]" caption="Sum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Average of sales_customer_known_percent]" caption="Average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Sum of basket_size]" caption="Sum of basket_size" measure="1" displayFolder="" measureGroup="Table1" count="0">
      <extLst>
        <ext xmlns:x15="http://schemas.microsoft.com/office/spreadsheetml/2010/11/main" uri="{B97F6D7D-B522-45F9-BDA1-12C45D357490}">
          <x15:cacheHierarchy aggregatedColumn="10"/>
        </ext>
      </extLst>
    </cacheHierarchy>
    <cacheHierarchy uniqueName="[Measures].[Average of basket_size]" caption="Average of basket_size" measure="1" displayFolder="" measureGroup="Table1"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able1" count="0" oneField="1">
      <fieldsUsage count="1">
        <fieldUsage x="2"/>
      </fieldsUsage>
      <extLst>
        <ext xmlns:x15="http://schemas.microsoft.com/office/spreadsheetml/2010/11/main" uri="{B97F6D7D-B522-45F9-BDA1-12C45D357490}">
          <x15:cacheHierarchy aggregatedColumn="11"/>
        </ext>
      </extLst>
    </cacheHierarchy>
    <cacheHierarchy uniqueName="[Measures].[Sum of discount_value]" caption="Sum of discount_value" measure="1" displayFolder="" measureGroup="Table1" count="0">
      <extLst>
        <ext xmlns:x15="http://schemas.microsoft.com/office/spreadsheetml/2010/11/main" uri="{B97F6D7D-B522-45F9-BDA1-12C45D357490}">
          <x15:cacheHierarchy aggregatedColumn="4"/>
        </ext>
      </extLst>
    </cacheHierarchy>
    <cacheHierarchy uniqueName="[Measures].[Sum of discount_percent]" caption="Sum of discount_percent" measure="1" displayFolder="" measureGroup="Table1" count="0">
      <extLst>
        <ext xmlns:x15="http://schemas.microsoft.com/office/spreadsheetml/2010/11/main" uri="{B97F6D7D-B522-45F9-BDA1-12C45D357490}">
          <x15:cacheHierarchy aggregatedColumn="5"/>
        </ext>
      </extLst>
    </cacheHierarchy>
    <cacheHierarchy uniqueName="[Measures].[Average of discount_percent]" caption="Average of discount_percent" measure="1" displayFolder="" measureGroup="Table1" count="0">
      <extLst>
        <ext xmlns:x15="http://schemas.microsoft.com/office/spreadsheetml/2010/11/main" uri="{B97F6D7D-B522-45F9-BDA1-12C45D357490}">
          <x15:cacheHierarchy aggregatedColumn="5"/>
        </ext>
      </extLst>
    </cacheHierarchy>
    <cacheHierarchy uniqueName="[Measures].[Max of discount_percent]" caption="Max of discount_percent" measure="1" displayFolder="" measureGroup="Table1" count="0">
      <extLst>
        <ext xmlns:x15="http://schemas.microsoft.com/office/spreadsheetml/2010/11/main" uri="{B97F6D7D-B522-45F9-BDA1-12C45D357490}">
          <x15:cacheHierarchy aggregatedColumn="5"/>
        </ext>
      </extLst>
    </cacheHierarchy>
    <cacheHierarchy uniqueName="[Measures].[Min of discount_percent]" caption="Min of discount_percent" measure="1" displayFolder="" measureGroup="Table1" count="0">
      <extLst>
        <ext xmlns:x15="http://schemas.microsoft.com/office/spreadsheetml/2010/11/main" uri="{B97F6D7D-B522-45F9-BDA1-12C45D357490}">
          <x15:cacheHierarchy aggregatedColumn="5"/>
        </ext>
      </extLst>
    </cacheHierarchy>
    <cacheHierarchy uniqueName="[Measures].[StdDev of discount_percent]" caption="StdDev of discount_percent" measure="1" displayFolder="" measureGroup="Table1" count="0">
      <extLst>
        <ext xmlns:x15="http://schemas.microsoft.com/office/spreadsheetml/2010/11/main" uri="{B97F6D7D-B522-45F9-BDA1-12C45D357490}">
          <x15:cacheHierarchy aggregatedColumn="5"/>
        </ext>
      </extLst>
    </cacheHierarchy>
    <cacheHierarchy uniqueName="[Measures].[Distinct Count of discount_percent]" caption="Distinct Count of discount_percent" measure="1" displayFolder="" measureGroup="Table1" count="0">
      <extLst>
        <ext xmlns:x15="http://schemas.microsoft.com/office/spreadsheetml/2010/11/main" uri="{B97F6D7D-B522-45F9-BDA1-12C45D357490}">
          <x15:cacheHierarchy aggregatedColumn="5"/>
        </ext>
      </extLst>
    </cacheHierarchy>
    <cacheHierarchy uniqueName="[Measures].[Varp of discount_percent]" caption="Varp of discount_percent" measure="1" displayFolder="" measureGroup="Table1" count="0">
      <extLst>
        <ext xmlns:x15="http://schemas.microsoft.com/office/spreadsheetml/2010/11/main" uri="{B97F6D7D-B522-45F9-BDA1-12C45D357490}">
          <x15:cacheHierarchy aggregatedColumn="5"/>
        </ext>
      </extLst>
    </cacheHierarchy>
    <cacheHierarchy uniqueName="[Measures].[Sum of month_revenue]" caption="Sum of month_revenue" measure="1" displayFolder="" measureGroup="Table1" count="0">
      <extLst>
        <ext xmlns:x15="http://schemas.microsoft.com/office/spreadsheetml/2010/11/main" uri="{B97F6D7D-B522-45F9-BDA1-12C45D357490}">
          <x15:cacheHierarchy aggregatedColumn="3"/>
        </ext>
      </extLst>
    </cacheHierarchy>
    <cacheHierarchy uniqueName="[Measures].[BasketSize]" caption="BasketSize" measure="1" displayFolder="" measureGroup="Table1" count="0"/>
    <cacheHierarchy uniqueName="[Measures].[CustomerVisits]" caption="CustomerVisits" measure="1" displayFolder="" measureGroup="Table1" count="0"/>
    <cacheHierarchy uniqueName="[Measures].[DiscountPercent]" caption="DiscountPercent" measure="1" displayFolder="" measureGroup="Table1" count="0"/>
    <cacheHierarchy uniqueName="[Measures].[ItemsSold]" caption="ItemsSold" measure="1" displayFolder="" measureGroup="Table1" count="0"/>
    <cacheHierarchy uniqueName="[Measures].[Max]" caption="Max" measure="1" displayFolder="" measureGroup="Table1" count="0"/>
    <cacheHierarchy uniqueName="[Measures].[Min]" caption="Min" measure="1" displayFolder="" measureGroup="Table1" count="0"/>
    <cacheHierarchy uniqueName="[Measures].[SalesKnownCustomers]" caption="SalesKnownCustomers" measure="1" displayFolder="" measureGroup="Table1" count="0"/>
    <cacheHierarchy uniqueName="[Measures].[Total Revenue]" caption="Total Revenue" measure="1" displayFolder="" measureGroup="Table1" count="0"/>
    <cacheHierarchy uniqueName="[Measures].[Total Transactions]" caption="Total Transactions" measure="1" displayFolder="" measureGroup="Table1" count="0"/>
    <cacheHierarchy uniqueName="[Measures].[TotalDiscounts]" caption="TotalDiscount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usa yahaya" refreshedDate="45411.73573310185"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1">
    <cacheHierarchy uniqueName="[Table1].[outlet]" caption="outlet" attribute="1" defaultMemberUniqueName="[Table1].[outlet].[All]" allUniqueName="[Table1].[outlet].[All]" dimensionUniqueName="[Table1]"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month]" caption="month" attribute="1" defaultMemberUniqueName="[Table1].[month].[All]" allUniqueName="[Table1].[month].[All]" dimensionUniqueName="[Table1]" displayFolder="" count="0" memberValueDatatype="130" unbalanced="0"/>
    <cacheHierarchy uniqueName="[Table1].[month_revenue]" caption="month_revenue" attribute="1" defaultMemberUniqueName="[Table1].[month_revenue].[All]" allUniqueName="[Table1].[month_revenue].[All]" dimensionUniqueName="[Table1]" displayFolder="" count="0" memberValueDatatype="5" unbalanced="0"/>
    <cacheHierarchy uniqueName="[Table1].[discount_value]" caption="discount_value" attribute="1" defaultMemberUniqueName="[Table1].[discount_value].[All]" allUniqueName="[Table1].[discount_value].[All]" dimensionUniqueName="[Table1]" displayFolder="" count="0" memberValueDatatype="5" unbalanced="0"/>
    <cacheHierarchy uniqueName="[Table1].[discount_percent]" caption="discount_percent" attribute="1" defaultMemberUniqueName="[Table1].[discount_percent].[All]" allUniqueName="[Table1].[discount_percent].[All]" dimensionUniqueName="[Table1]" displayFolder="" count="0" memberValueDatatype="5" unbalanced="0"/>
    <cacheHierarchy uniqueName="[Table1].[transaction_count]" caption="transaction_count" attribute="1" defaultMemberUniqueName="[Table1].[transaction_count].[All]" allUniqueName="[Table1].[transaction_count].[All]" dimensionUniqueName="[Table1]" displayFolder="" count="0" memberValueDatatype="20" unbalanced="0"/>
    <cacheHierarchy uniqueName="[Table1].[items_sold]" caption="items_sold" attribute="1" defaultMemberUniqueName="[Table1].[items_sold].[All]" allUniqueName="[Table1].[items_sold].[All]" dimensionUniqueName="[Table1]" displayFolder="" count="0" memberValueDatatype="20"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sales_customer_known_percent]" caption="sales_customer_known_percent" attribute="1" defaultMemberUniqueName="[Table1].[sales_customer_known_percent].[All]" allUniqueName="[Table1].[sales_customer_known_percent].[All]" dimensionUniqueName="[Table1]" displayFolder="" count="0" memberValueDatatype="5" unbalanced="0"/>
    <cacheHierarchy uniqueName="[Table1].[basket_size]" caption="basket_size" attribute="1" defaultMemberUniqueName="[Table1].[basket_size].[All]" allUniqueName="[Table1].[basket_size].[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Measures].[Sum of transaction_count]" caption="Sum of transaction_count" measure="1" displayFolder="" measureGroup="Table1" count="0">
      <extLst>
        <ext xmlns:x15="http://schemas.microsoft.com/office/spreadsheetml/2010/11/main" uri="{B97F6D7D-B522-45F9-BDA1-12C45D357490}">
          <x15:cacheHierarchy aggregatedColumn="6"/>
        </ext>
      </extLst>
    </cacheHierarchy>
    <cacheHierarchy uniqueName="[Measures].[Sum of items_sold]" caption="Sum of items_sold" measure="1" displayFolder="" measureGroup="Table1" count="0">
      <extLst>
        <ext xmlns:x15="http://schemas.microsoft.com/office/spreadsheetml/2010/11/main" uri="{B97F6D7D-B522-45F9-BDA1-12C45D357490}">
          <x15:cacheHierarchy aggregatedColumn="7"/>
        </ext>
      </extLst>
    </cacheHierarchy>
    <cacheHierarchy uniqueName="[Measures].[Sum of customer_count]" caption="Sum of customer_count" measure="1" displayFolder="" measureGroup="Table1" count="0">
      <extLst>
        <ext xmlns:x15="http://schemas.microsoft.com/office/spreadsheetml/2010/11/main" uri="{B97F6D7D-B522-45F9-BDA1-12C45D357490}">
          <x15:cacheHierarchy aggregatedColumn="8"/>
        </ext>
      </extLst>
    </cacheHierarchy>
    <cacheHierarchy uniqueName="[Measures].[Sum of sales_customer_known_percent]" caption="Sum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Average of sales_customer_known_percent]" caption="Average of sales_customer_known_percent" measure="1" displayFolder="" measureGroup="Table1" count="0">
      <extLst>
        <ext xmlns:x15="http://schemas.microsoft.com/office/spreadsheetml/2010/11/main" uri="{B97F6D7D-B522-45F9-BDA1-12C45D357490}">
          <x15:cacheHierarchy aggregatedColumn="9"/>
        </ext>
      </extLst>
    </cacheHierarchy>
    <cacheHierarchy uniqueName="[Measures].[Sum of basket_size]" caption="Sum of basket_size" measure="1" displayFolder="" measureGroup="Table1" count="0">
      <extLst>
        <ext xmlns:x15="http://schemas.microsoft.com/office/spreadsheetml/2010/11/main" uri="{B97F6D7D-B522-45F9-BDA1-12C45D357490}">
          <x15:cacheHierarchy aggregatedColumn="10"/>
        </ext>
      </extLst>
    </cacheHierarchy>
    <cacheHierarchy uniqueName="[Measures].[Average of basket_size]" caption="Average of basket_size" measure="1" displayFolder="" measureGroup="Table1" count="0">
      <extLst>
        <ext xmlns:x15="http://schemas.microsoft.com/office/spreadsheetml/2010/11/main" uri="{B97F6D7D-B522-45F9-BDA1-12C45D357490}">
          <x15:cacheHierarchy aggregatedColumn="10"/>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11"/>
        </ext>
      </extLst>
    </cacheHierarchy>
    <cacheHierarchy uniqueName="[Measures].[Sum of discount_value]" caption="Sum of discount_value" measure="1" displayFolder="" measureGroup="Table1" count="0">
      <extLst>
        <ext xmlns:x15="http://schemas.microsoft.com/office/spreadsheetml/2010/11/main" uri="{B97F6D7D-B522-45F9-BDA1-12C45D357490}">
          <x15:cacheHierarchy aggregatedColumn="4"/>
        </ext>
      </extLst>
    </cacheHierarchy>
    <cacheHierarchy uniqueName="[Measures].[Sum of discount_percent]" caption="Sum of discount_percent" measure="1" displayFolder="" measureGroup="Table1" count="0">
      <extLst>
        <ext xmlns:x15="http://schemas.microsoft.com/office/spreadsheetml/2010/11/main" uri="{B97F6D7D-B522-45F9-BDA1-12C45D357490}">
          <x15:cacheHierarchy aggregatedColumn="5"/>
        </ext>
      </extLst>
    </cacheHierarchy>
    <cacheHierarchy uniqueName="[Measures].[Average of discount_percent]" caption="Average of discount_percent" measure="1" displayFolder="" measureGroup="Table1" count="0">
      <extLst>
        <ext xmlns:x15="http://schemas.microsoft.com/office/spreadsheetml/2010/11/main" uri="{B97F6D7D-B522-45F9-BDA1-12C45D357490}">
          <x15:cacheHierarchy aggregatedColumn="5"/>
        </ext>
      </extLst>
    </cacheHierarchy>
    <cacheHierarchy uniqueName="[Measures].[Max of discount_percent]" caption="Max of discount_percent" measure="1" displayFolder="" measureGroup="Table1" count="0">
      <extLst>
        <ext xmlns:x15="http://schemas.microsoft.com/office/spreadsheetml/2010/11/main" uri="{B97F6D7D-B522-45F9-BDA1-12C45D357490}">
          <x15:cacheHierarchy aggregatedColumn="5"/>
        </ext>
      </extLst>
    </cacheHierarchy>
    <cacheHierarchy uniqueName="[Measures].[Min of discount_percent]" caption="Min of discount_percent" measure="1" displayFolder="" measureGroup="Table1" count="0">
      <extLst>
        <ext xmlns:x15="http://schemas.microsoft.com/office/spreadsheetml/2010/11/main" uri="{B97F6D7D-B522-45F9-BDA1-12C45D357490}">
          <x15:cacheHierarchy aggregatedColumn="5"/>
        </ext>
      </extLst>
    </cacheHierarchy>
    <cacheHierarchy uniqueName="[Measures].[StdDev of discount_percent]" caption="StdDev of discount_percent" measure="1" displayFolder="" measureGroup="Table1" count="0">
      <extLst>
        <ext xmlns:x15="http://schemas.microsoft.com/office/spreadsheetml/2010/11/main" uri="{B97F6D7D-B522-45F9-BDA1-12C45D357490}">
          <x15:cacheHierarchy aggregatedColumn="5"/>
        </ext>
      </extLst>
    </cacheHierarchy>
    <cacheHierarchy uniqueName="[Measures].[Distinct Count of discount_percent]" caption="Distinct Count of discount_percent" measure="1" displayFolder="" measureGroup="Table1" count="0">
      <extLst>
        <ext xmlns:x15="http://schemas.microsoft.com/office/spreadsheetml/2010/11/main" uri="{B97F6D7D-B522-45F9-BDA1-12C45D357490}">
          <x15:cacheHierarchy aggregatedColumn="5"/>
        </ext>
      </extLst>
    </cacheHierarchy>
    <cacheHierarchy uniqueName="[Measures].[Varp of discount_percent]" caption="Varp of discount_percent" measure="1" displayFolder="" measureGroup="Table1" count="0">
      <extLst>
        <ext xmlns:x15="http://schemas.microsoft.com/office/spreadsheetml/2010/11/main" uri="{B97F6D7D-B522-45F9-BDA1-12C45D357490}">
          <x15:cacheHierarchy aggregatedColumn="5"/>
        </ext>
      </extLst>
    </cacheHierarchy>
    <cacheHierarchy uniqueName="[Measures].[Sum of month_revenue]" caption="Sum of month_revenue" measure="1" displayFolder="" measureGroup="Table1" count="0">
      <extLst>
        <ext xmlns:x15="http://schemas.microsoft.com/office/spreadsheetml/2010/11/main" uri="{B97F6D7D-B522-45F9-BDA1-12C45D357490}">
          <x15:cacheHierarchy aggregatedColumn="3"/>
        </ext>
      </extLst>
    </cacheHierarchy>
    <cacheHierarchy uniqueName="[Measures].[BasketSize]" caption="BasketSize" measure="1" displayFolder="" measureGroup="Table1" count="0"/>
    <cacheHierarchy uniqueName="[Measures].[CustomerVisits]" caption="CustomerVisits" measure="1" displayFolder="" measureGroup="Table1" count="0"/>
    <cacheHierarchy uniqueName="[Measures].[DiscountPercent]" caption="DiscountPercent" measure="1" displayFolder="" measureGroup="Table1" count="0"/>
    <cacheHierarchy uniqueName="[Measures].[ItemsSold]" caption="ItemsSold" measure="1" displayFolder="" measureGroup="Table1" count="0"/>
    <cacheHierarchy uniqueName="[Measures].[Max]" caption="Max" measure="1" displayFolder="" measureGroup="Table1" count="0"/>
    <cacheHierarchy uniqueName="[Measures].[Min]" caption="Min" measure="1" displayFolder="" measureGroup="Table1" count="0"/>
    <cacheHierarchy uniqueName="[Measures].[SalesKnownCustomers]" caption="SalesKnownCustomers" measure="1" displayFolder="" measureGroup="Table1" count="0"/>
    <cacheHierarchy uniqueName="[Measures].[Total Revenue]" caption="Total Revenue" measure="1" displayFolder="" measureGroup="Table1" count="0"/>
    <cacheHierarchy uniqueName="[Measures].[Total Transactions]" caption="Total Transactions" measure="1" displayFolder="" measureGroup="Table1" count="0"/>
    <cacheHierarchy uniqueName="[Measures].[TotalDiscounts]" caption="TotalDiscount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13" applyNumberFormats="0" applyBorderFormats="0" applyFontFormats="0" applyPatternFormats="0" applyAlignmentFormats="0" applyWidthHeightFormats="1" dataCaption="Values" tag="33541473-640f-4ed3-b4f4-00d2481aedee" updatedVersion="6" minRefreshableVersion="3" useAutoFormatting="1" subtotalHiddenItems="1" itemPrintTitles="1" createdVersion="6" indent="0" outline="1" outlineData="1" multipleFieldFilters="0" chartFormat="5">
  <location ref="A78:E86" firstHeaderRow="1" firstDataRow="2" firstDataCol="1"/>
  <pivotFields count="3">
    <pivotField axis="axisCol" allDrilled="1" showAll="0" dataSourceSort="1" defaultAttributeDrillState="1">
      <items count="4">
        <item x="0"/>
        <item x="1"/>
        <item x="2"/>
        <item t="default"/>
      </items>
    </pivotField>
    <pivotField axis="axisRow" allDrilled="1" showAll="0" sortType="ascending" dataSourceSort="1" defaultAttributeDrillState="1">
      <items count="7">
        <item x="0"/>
        <item x="1"/>
        <item x="2"/>
        <item x="3"/>
        <item x="4"/>
        <item x="5"/>
        <item t="default"/>
      </items>
      <autoSortScope>
        <pivotArea dataOnly="0" outline="0" fieldPosition="0">
          <references count="2">
            <reference field="4294967294" count="1" selected="0">
              <x v="0"/>
            </reference>
            <reference field="0" count="1" selected="0">
              <x v="1"/>
            </reference>
          </references>
        </pivotArea>
      </autoSortScope>
    </pivotField>
    <pivotField dataField="1" showAll="0"/>
  </pivotFields>
  <rowFields count="1">
    <field x="1"/>
  </rowFields>
  <rowItems count="7">
    <i>
      <x v="1"/>
    </i>
    <i>
      <x v="2"/>
    </i>
    <i>
      <x v="5"/>
    </i>
    <i>
      <x v="3"/>
    </i>
    <i>
      <x/>
    </i>
    <i>
      <x v="4"/>
    </i>
    <i t="grand">
      <x/>
    </i>
  </rowItems>
  <colFields count="1">
    <field x="0"/>
  </colFields>
  <colItems count="4">
    <i>
      <x/>
    </i>
    <i>
      <x v="1"/>
    </i>
    <i>
      <x v="2"/>
    </i>
    <i t="grand">
      <x/>
    </i>
  </colItems>
  <dataFields count="1">
    <dataField name="Sum of items_sold" fld="2" baseField="0" baseItem="0"/>
  </dataFields>
  <chartFormats count="6">
    <chartFormat chart="2" format="3"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2"/>
          </reference>
        </references>
      </pivotArea>
    </chartFormat>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4" format="11" series="1">
      <pivotArea type="data" outline="0" fieldPosition="0">
        <references count="2">
          <reference field="4294967294" count="1" selected="0">
            <x v="0"/>
          </reference>
          <reference field="0" count="1" selected="0">
            <x v="2"/>
          </reference>
        </references>
      </pivotArea>
    </chartFormat>
  </chartFormats>
  <pivotHierarchies count="4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tag="2d232748-0b00-4488-9f18-2b7b64d5cb17" updatedVersion="6" minRefreshableVersion="3" useAutoFormatting="1" subtotalHiddenItems="1" itemPrintTitles="1" createdVersion="6" indent="0" outline="1" outlineData="1" multipleFieldFilters="0" chartFormat="4">
  <location ref="A60:B67" firstHeaderRow="1" firstDataRow="1" firstDataCol="1" rowPageCount="1" colPageCount="1"/>
  <pivotFields count="3">
    <pivotField axis="axisPage" allDrilled="1" showAll="0" dataSourceSort="1" defaultAttributeDrillState="1">
      <items count="1">
        <item t="default"/>
      </items>
    </pivotField>
    <pivotField axis="axisRow" allDrilled="1" showAll="0" sortType="descending" dataSourceSort="1"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
    <i>
      <x v="4"/>
    </i>
    <i>
      <x/>
    </i>
    <i>
      <x v="3"/>
    </i>
    <i>
      <x v="5"/>
    </i>
    <i>
      <x v="1"/>
    </i>
    <i>
      <x v="2"/>
    </i>
    <i t="grand">
      <x/>
    </i>
  </rowItems>
  <colItems count="1">
    <i/>
  </colItems>
  <pageFields count="1">
    <pageField fld="0" hier="1" name="[Table1].[year].[All]" cap="All"/>
  </pageFields>
  <dataFields count="1">
    <dataField name="total_revenue" fld="2" baseField="1" baseItem="0"/>
  </dataFields>
  <formats count="1">
    <format dxfId="1">
      <pivotArea collapsedLevelsAreSubtotals="1" fieldPosition="0">
        <references count="2">
          <reference field="4294967294" count="1" selected="0">
            <x v="0"/>
          </reference>
          <reference field="1" count="0"/>
        </references>
      </pivotArea>
    </format>
  </formats>
  <chartFormats count="14">
    <chartFormat chart="1" format="1"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1" count="1" selected="0">
            <x v="4"/>
          </reference>
        </references>
      </pivotArea>
    </chartFormat>
    <chartFormat chart="1" format="9">
      <pivotArea type="data" outline="0" fieldPosition="0">
        <references count="2">
          <reference field="4294967294" count="1" selected="0">
            <x v="0"/>
          </reference>
          <reference field="1" count="1" selected="0">
            <x v="0"/>
          </reference>
        </references>
      </pivotArea>
    </chartFormat>
    <chartFormat chart="1" format="10">
      <pivotArea type="data" outline="0" fieldPosition="0">
        <references count="2">
          <reference field="4294967294" count="1" selected="0">
            <x v="0"/>
          </reference>
          <reference field="1" count="1" selected="0">
            <x v="3"/>
          </reference>
        </references>
      </pivotArea>
    </chartFormat>
    <chartFormat chart="1" format="11">
      <pivotArea type="data" outline="0" fieldPosition="0">
        <references count="2">
          <reference field="4294967294" count="1" selected="0">
            <x v="0"/>
          </reference>
          <reference field="1" count="1" selected="0">
            <x v="5"/>
          </reference>
        </references>
      </pivotArea>
    </chartFormat>
    <chartFormat chart="1" format="12">
      <pivotArea type="data" outline="0" fieldPosition="0">
        <references count="2">
          <reference field="4294967294" count="1" selected="0">
            <x v="0"/>
          </reference>
          <reference field="1" count="1" selected="0">
            <x v="1"/>
          </reference>
        </references>
      </pivotArea>
    </chartFormat>
    <chartFormat chart="1" format="13">
      <pivotArea type="data" outline="0" fieldPosition="0">
        <references count="2">
          <reference field="4294967294" count="1" selected="0">
            <x v="0"/>
          </reference>
          <reference field="1" count="1" selected="0">
            <x v="2"/>
          </reference>
        </references>
      </pivotArea>
    </chartFormat>
    <chartFormat chart="3" format="22">
      <pivotArea type="data" outline="0" fieldPosition="0">
        <references count="2">
          <reference field="4294967294" count="1" selected="0">
            <x v="0"/>
          </reference>
          <reference field="1" count="1" selected="0">
            <x v="4"/>
          </reference>
        </references>
      </pivotArea>
    </chartFormat>
    <chartFormat chart="3" format="23">
      <pivotArea type="data" outline="0" fieldPosition="0">
        <references count="2">
          <reference field="4294967294" count="1" selected="0">
            <x v="0"/>
          </reference>
          <reference field="1" count="1" selected="0">
            <x v="0"/>
          </reference>
        </references>
      </pivotArea>
    </chartFormat>
    <chartFormat chart="3" format="24">
      <pivotArea type="data" outline="0" fieldPosition="0">
        <references count="2">
          <reference field="4294967294" count="1" selected="0">
            <x v="0"/>
          </reference>
          <reference field="1" count="1" selected="0">
            <x v="3"/>
          </reference>
        </references>
      </pivotArea>
    </chartFormat>
    <chartFormat chart="3" format="25">
      <pivotArea type="data" outline="0" fieldPosition="0">
        <references count="2">
          <reference field="4294967294" count="1" selected="0">
            <x v="0"/>
          </reference>
          <reference field="1" count="1" selected="0">
            <x v="5"/>
          </reference>
        </references>
      </pivotArea>
    </chartFormat>
    <chartFormat chart="3" format="26">
      <pivotArea type="data" outline="0" fieldPosition="0">
        <references count="2">
          <reference field="4294967294" count="1" selected="0">
            <x v="0"/>
          </reference>
          <reference field="1" count="1" selected="0">
            <x v="1"/>
          </reference>
        </references>
      </pivotArea>
    </chartFormat>
    <chartFormat chart="3" format="27">
      <pivotArea type="data" outline="0" fieldPosition="0">
        <references count="2">
          <reference field="4294967294" count="1" selected="0">
            <x v="0"/>
          </reference>
          <reference field="1" count="1" selected="0">
            <x v="2"/>
          </reference>
        </references>
      </pivotArea>
    </chartFormat>
  </chartFormats>
  <pivotHierarchies count="4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3.xml><?xml version="1.0" encoding="utf-8"?>
<pivotTableDefinition xmlns="http://schemas.openxmlformats.org/spreadsheetml/2006/main" name="PivotTable3" cacheId="19" applyNumberFormats="0" applyBorderFormats="0" applyFontFormats="0" applyPatternFormats="0" applyAlignmentFormats="0" applyWidthHeightFormats="1" dataCaption="Values" tag="af8674d4-7679-454c-91ef-8eb875b1b4f6" updatedVersion="6" minRefreshableVersion="3" useAutoFormatting="1" subtotalHiddenItems="1" itemPrintTitles="1" createdVersion="6" indent="0" outline="1" outlineData="1" multipleFieldFilters="0" chartFormat="3">
  <location ref="A41:E49" firstHeaderRow="1" firstDataRow="2" firstDataCol="1"/>
  <pivotFields count="3">
    <pivotField axis="axisCol" allDrilled="1" showAll="0" dataSourceSort="1" defaultAttributeDrillState="1">
      <items count="4">
        <item x="0"/>
        <item x="1"/>
        <item x="2"/>
        <item t="default"/>
      </items>
    </pivotField>
    <pivotField axis="axisRow" allDrilled="1" showAll="0" sortType="descending" dataSourceSort="1" defaultAttributeDrillState="1">
      <items count="7">
        <item x="0"/>
        <item x="1"/>
        <item x="2"/>
        <item x="3"/>
        <item x="4"/>
        <item x="5"/>
        <item t="default"/>
      </items>
      <autoSortScope>
        <pivotArea dataOnly="0" outline="0" fieldPosition="0">
          <references count="2">
            <reference field="4294967294" count="1" selected="0">
              <x v="0"/>
            </reference>
            <reference field="0" count="1" selected="0">
              <x v="1"/>
            </reference>
          </references>
        </pivotArea>
      </autoSortScope>
    </pivotField>
    <pivotField dataField="1" showAll="0"/>
  </pivotFields>
  <rowFields count="1">
    <field x="1"/>
  </rowFields>
  <rowItems count="7">
    <i>
      <x v="4"/>
    </i>
    <i>
      <x/>
    </i>
    <i>
      <x v="3"/>
    </i>
    <i>
      <x v="5"/>
    </i>
    <i>
      <x v="2"/>
    </i>
    <i>
      <x v="1"/>
    </i>
    <i t="grand">
      <x/>
    </i>
  </rowItems>
  <colFields count="1">
    <field x="0"/>
  </colFields>
  <colItems count="4">
    <i>
      <x/>
    </i>
    <i>
      <x v="1"/>
    </i>
    <i>
      <x v="2"/>
    </i>
    <i t="grand">
      <x/>
    </i>
  </colItems>
  <dataFields count="1">
    <dataField name="total_revenue" fld="2" baseField="1" baseItem="0"/>
  </dataFields>
  <formats count="1">
    <format dxfId="2">
      <pivotArea collapsedLevelsAreSubtotals="1" fieldPosition="0">
        <references count="2">
          <reference field="4294967294" count="1" selected="0">
            <x v="0"/>
          </reference>
          <reference field="1" count="0"/>
        </references>
      </pivotArea>
    </format>
  </formats>
  <chartFormats count="6">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s>
  <pivotHierarchies count="4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4.xml><?xml version="1.0" encoding="utf-8"?>
<pivotTableDefinition xmlns="http://schemas.openxmlformats.org/spreadsheetml/2006/main" name="PivotTable2" cacheId="16" applyNumberFormats="0" applyBorderFormats="0" applyFontFormats="0" applyPatternFormats="0" applyAlignmentFormats="0" applyWidthHeightFormats="1" dataCaption="Values" tag="f852ba43-eddd-41b6-a197-6e9b122fdea5" updatedVersion="6" minRefreshableVersion="3" useAutoFormatting="1" subtotalHiddenItems="1" itemPrintTitles="1" createdVersion="6" indent="0" outline="1" outlineData="1" multipleFieldFilters="0" chartFormat="3">
  <location ref="A19:E27" firstHeaderRow="1" firstDataRow="2" firstDataCol="1"/>
  <pivotFields count="3">
    <pivotField axis="axisCol" allDrilled="1" showAll="0" dataSourceSort="1" defaultAttributeDrillState="1">
      <items count="4">
        <item x="0"/>
        <item x="1"/>
        <item x="2"/>
        <item t="default"/>
      </items>
    </pivotField>
    <pivotField axis="axisRow" allDrilled="1" showAll="0" sortType="descending" dataSourceSort="1" defaultAttributeDrillState="1">
      <items count="7">
        <item x="0"/>
        <item x="1"/>
        <item x="2"/>
        <item x="3"/>
        <item x="4"/>
        <item x="5"/>
        <item t="default"/>
      </items>
      <autoSortScope>
        <pivotArea dataOnly="0" outline="0" fieldPosition="0">
          <references count="2">
            <reference field="4294967294" count="1" selected="0">
              <x v="0"/>
            </reference>
            <reference field="0" count="1" selected="0">
              <x v="1"/>
            </reference>
          </references>
        </pivotArea>
      </autoSortScope>
    </pivotField>
    <pivotField dataField="1" showAll="0"/>
  </pivotFields>
  <rowFields count="1">
    <field x="1"/>
  </rowFields>
  <rowItems count="7">
    <i>
      <x v="4"/>
    </i>
    <i>
      <x v="3"/>
    </i>
    <i>
      <x/>
    </i>
    <i>
      <x v="5"/>
    </i>
    <i>
      <x v="2"/>
    </i>
    <i>
      <x v="1"/>
    </i>
    <i t="grand">
      <x/>
    </i>
  </rowItems>
  <colFields count="1">
    <field x="0"/>
  </colFields>
  <colItems count="4">
    <i>
      <x/>
    </i>
    <i>
      <x v="1"/>
    </i>
    <i>
      <x v="2"/>
    </i>
    <i t="grand">
      <x/>
    </i>
  </colItems>
  <dataFields count="1">
    <dataField name="total_transactions" fld="2" baseField="1" baseItem="0"/>
  </dataFields>
  <chartFormats count="6">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s>
  <pivotHierarchies count="4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tag="7f692b77-13dd-4ab9-a8d4-1c636bf8a3ef" updatedVersion="6" minRefreshableVersion="3" useAutoFormatting="1" subtotalHiddenItems="1" itemPrintTitles="1" createdVersion="6" indent="0" outline="1" outlineData="1" multipleFieldFilters="0">
  <location ref="A3:I10" firstHeaderRow="0" firstDataRow="1" firstDataCol="1" rowPageCount="1" colPageCount="1"/>
  <pivotFields count="10">
    <pivotField axis="axisPage" allDrilled="1" showAll="0" dataSourceSort="1" defaultAttributeDrillState="1">
      <items count="1">
        <item t="default"/>
      </items>
    </pivotField>
    <pivotField axis="axisRow" allDrilled="1" showAll="0" dataSourceSort="1" defaultAttributeDrillState="1">
      <items count="7">
        <item x="0"/>
        <item x="1"/>
        <item x="2"/>
        <item x="3"/>
        <item x="4"/>
        <item x="5"/>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7">
    <i>
      <x/>
    </i>
    <i>
      <x v="1"/>
    </i>
    <i>
      <x v="2"/>
    </i>
    <i>
      <x v="3"/>
    </i>
    <i>
      <x v="4"/>
    </i>
    <i>
      <x v="5"/>
    </i>
    <i t="grand">
      <x/>
    </i>
  </rowItems>
  <colFields count="1">
    <field x="-2"/>
  </colFields>
  <colItems count="8">
    <i>
      <x/>
    </i>
    <i i="1">
      <x v="1"/>
    </i>
    <i i="2">
      <x v="2"/>
    </i>
    <i i="3">
      <x v="3"/>
    </i>
    <i i="4">
      <x v="4"/>
    </i>
    <i i="5">
      <x v="5"/>
    </i>
    <i i="6">
      <x v="6"/>
    </i>
    <i i="7">
      <x v="7"/>
    </i>
  </colItems>
  <pageFields count="1">
    <pageField fld="0" hier="1" name="[Table1].[year].[All]" cap="All"/>
  </pageFields>
  <dataFields count="8">
    <dataField name="total_transactions" fld="2" baseField="1" baseItem="0"/>
    <dataField name="total_items_sold" fld="3" baseField="1" baseItem="0"/>
    <dataField name="total_customer_visits" fld="4" baseField="1" baseItem="0"/>
    <dataField name="sales_registered_customers" fld="5" subtotal="average" baseField="1" baseItem="0"/>
    <dataField name="avg_basket_size" fld="6" subtotal="average" baseField="1" baseItem="0"/>
    <dataField name="total_revenue" fld="7" baseField="1" baseItem="0"/>
    <dataField name="total_discounts_given" fld="8" baseField="1" baseItem="0"/>
    <dataField name="Average of discount_percent" fld="9" subtotal="average" baseField="1" baseItem="2"/>
  </dataFields>
  <formats count="28">
    <format dxfId="30">
      <pivotArea collapsedLevelsAreSubtotals="1" fieldPosition="0">
        <references count="2">
          <reference field="4294967294" count="1" selected="0">
            <x v="3"/>
          </reference>
          <reference field="1" count="0"/>
        </references>
      </pivotArea>
    </format>
    <format dxfId="29">
      <pivotArea collapsedLevelsAreSubtotals="1" fieldPosition="0">
        <references count="2">
          <reference field="4294967294" count="1" selected="0">
            <x v="3"/>
          </reference>
          <reference field="1" count="0"/>
        </references>
      </pivotArea>
    </format>
    <format dxfId="28">
      <pivotArea collapsedLevelsAreSubtotals="1" fieldPosition="0">
        <references count="2">
          <reference field="4294967294" count="1" selected="0">
            <x v="4"/>
          </reference>
          <reference field="1" count="0"/>
        </references>
      </pivotArea>
    </format>
    <format dxfId="27">
      <pivotArea collapsedLevelsAreSubtotals="1" fieldPosition="0">
        <references count="2">
          <reference field="4294967294" count="1" selected="0">
            <x v="4"/>
          </reference>
          <reference field="1" count="0"/>
        </references>
      </pivotArea>
    </format>
    <format dxfId="26">
      <pivotArea collapsedLevelsAreSubtotals="1" fieldPosition="0">
        <references count="2">
          <reference field="4294967294" count="1" selected="0">
            <x v="4"/>
          </reference>
          <reference field="1" count="0"/>
        </references>
      </pivotArea>
    </format>
    <format dxfId="25">
      <pivotArea collapsedLevelsAreSubtotals="1" fieldPosition="0">
        <references count="2">
          <reference field="4294967294" count="1" selected="0">
            <x v="4"/>
          </reference>
          <reference field="1" count="0"/>
        </references>
      </pivotArea>
    </format>
    <format dxfId="24">
      <pivotArea collapsedLevelsAreSubtotals="1" fieldPosition="0">
        <references count="2">
          <reference field="4294967294" count="1" selected="0">
            <x v="4"/>
          </reference>
          <reference field="1" count="0"/>
        </references>
      </pivotArea>
    </format>
    <format dxfId="23">
      <pivotArea collapsedLevelsAreSubtotals="1" fieldPosition="0">
        <references count="2">
          <reference field="4294967294" count="1" selected="0">
            <x v="4"/>
          </reference>
          <reference field="1" count="0"/>
        </references>
      </pivotArea>
    </format>
    <format dxfId="22">
      <pivotArea collapsedLevelsAreSubtotals="1" fieldPosition="0">
        <references count="2">
          <reference field="4294967294" count="1" selected="0">
            <x v="4"/>
          </reference>
          <reference field="1" count="0"/>
        </references>
      </pivotArea>
    </format>
    <format dxfId="21">
      <pivotArea collapsedLevelsAreSubtotals="1" fieldPosition="0">
        <references count="2">
          <reference field="4294967294" count="1" selected="0">
            <x v="5"/>
          </reference>
          <reference field="1" count="0"/>
        </references>
      </pivotArea>
    </format>
    <format dxfId="20">
      <pivotArea collapsedLevelsAreSubtotals="1" fieldPosition="0">
        <references count="2">
          <reference field="4294967294" count="1" selected="0">
            <x v="6"/>
          </reference>
          <reference field="1" count="0"/>
        </references>
      </pivotArea>
    </format>
    <format dxfId="19">
      <pivotArea collapsedLevelsAreSubtotals="1" fieldPosition="0">
        <references count="2">
          <reference field="4294967294" count="1" selected="0">
            <x v="6"/>
          </reference>
          <reference field="1" count="0"/>
        </references>
      </pivotArea>
    </format>
    <format dxfId="18">
      <pivotArea collapsedLevelsAreSubtotals="1" fieldPosition="0">
        <references count="2">
          <reference field="4294967294" count="1" selected="0">
            <x v="7"/>
          </reference>
          <reference field="1" count="0"/>
        </references>
      </pivotArea>
    </format>
    <format dxfId="17">
      <pivotArea collapsedLevelsAreSubtotals="1" fieldPosition="0">
        <references count="2">
          <reference field="4294967294" count="1" selected="0">
            <x v="7"/>
          </reference>
          <reference field="1" count="0"/>
        </references>
      </pivotArea>
    </format>
    <format dxfId="16">
      <pivotArea collapsedLevelsAreSubtotals="1" fieldPosition="0">
        <references count="2">
          <reference field="4294967294" count="1" selected="0">
            <x v="7"/>
          </reference>
          <reference field="1" count="0"/>
        </references>
      </pivotArea>
    </format>
    <format dxfId="15">
      <pivotArea collapsedLevelsAreSubtotals="1" fieldPosition="0">
        <references count="2">
          <reference field="4294967294" count="1" selected="0">
            <x v="7"/>
          </reference>
          <reference field="1" count="0"/>
        </references>
      </pivotArea>
    </format>
    <format dxfId="14">
      <pivotArea field="1" grandRow="1" outline="0" collapsedLevelsAreSubtotals="1" axis="axisRow" fieldPosition="0">
        <references count="1">
          <reference field="4294967294" count="1" selected="0">
            <x v="7"/>
          </reference>
        </references>
      </pivotArea>
    </format>
    <format dxfId="13">
      <pivotArea field="1" grandRow="1" outline="0" collapsedLevelsAreSubtotals="1" axis="axisRow" fieldPosition="0">
        <references count="1">
          <reference field="4294967294" count="1" selected="0">
            <x v="7"/>
          </reference>
        </references>
      </pivotArea>
    </format>
    <format dxfId="12">
      <pivotArea field="1" grandRow="1" outline="0" collapsedLevelsAreSubtotals="1" axis="axisRow" fieldPosition="0">
        <references count="1">
          <reference field="4294967294" count="1" selected="0">
            <x v="7"/>
          </reference>
        </references>
      </pivotArea>
    </format>
    <format dxfId="11">
      <pivotArea field="1" grandRow="1" outline="0" collapsedLevelsAreSubtotals="1" axis="axisRow" fieldPosition="0">
        <references count="1">
          <reference field="4294967294" count="1" selected="0">
            <x v="7"/>
          </reference>
        </references>
      </pivotArea>
    </format>
    <format dxfId="10">
      <pivotArea field="1" grandRow="1" outline="0" collapsedLevelsAreSubtotals="1" axis="axisRow" fieldPosition="0">
        <references count="1">
          <reference field="4294967294" count="1" selected="0">
            <x v="7"/>
          </reference>
        </references>
      </pivotArea>
    </format>
    <format dxfId="9">
      <pivotArea field="1" grandRow="1" outline="0" collapsedLevelsAreSubtotals="1" axis="axisRow" fieldPosition="0">
        <references count="1">
          <reference field="4294967294" count="1" selected="0">
            <x v="7"/>
          </reference>
        </references>
      </pivotArea>
    </format>
    <format dxfId="8">
      <pivotArea field="1" grandRow="1" outline="0" collapsedLevelsAreSubtotals="1" axis="axisRow" fieldPosition="0">
        <references count="1">
          <reference field="4294967294" count="1" selected="0">
            <x v="7"/>
          </reference>
        </references>
      </pivotArea>
    </format>
    <format dxfId="7">
      <pivotArea collapsedLevelsAreSubtotals="1" fieldPosition="0">
        <references count="2">
          <reference field="4294967294" count="1" selected="0">
            <x v="7"/>
          </reference>
          <reference field="1" count="0"/>
        </references>
      </pivotArea>
    </format>
    <format dxfId="6">
      <pivotArea collapsedLevelsAreSubtotals="1" fieldPosition="0">
        <references count="2">
          <reference field="4294967294" count="1" selected="0">
            <x v="7"/>
          </reference>
          <reference field="1" count="0"/>
        </references>
      </pivotArea>
    </format>
    <format dxfId="5">
      <pivotArea collapsedLevelsAreSubtotals="1" fieldPosition="0">
        <references count="2">
          <reference field="4294967294" count="1" selected="0">
            <x v="7"/>
          </reference>
          <reference field="1" count="0"/>
        </references>
      </pivotArea>
    </format>
    <format dxfId="4">
      <pivotArea collapsedLevelsAreSubtotals="1" fieldPosition="0">
        <references count="2">
          <reference field="4294967294" count="1" selected="0">
            <x v="7"/>
          </reference>
          <reference field="1" count="0"/>
        </references>
      </pivotArea>
    </format>
    <format dxfId="3">
      <pivotArea collapsedLevelsAreSubtotals="1" fieldPosition="0">
        <references count="2">
          <reference field="4294967294" count="1" selected="0">
            <x v="7"/>
          </reference>
          <reference field="1" count="0"/>
        </references>
      </pivotArea>
    </format>
  </formats>
  <pivotHierarchies count="4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6.xml><?xml version="1.0" encoding="utf-8"?>
<pivotTableDefinition xmlns="http://schemas.openxmlformats.org/spreadsheetml/2006/main" name="PivotTable6" cacheId="6" applyNumberFormats="0" applyBorderFormats="0" applyFontFormats="0" applyPatternFormats="0" applyAlignmentFormats="0" applyWidthHeightFormats="1" dataCaption="Values" tag="9d528ba8-4d26-47c8-8f09-beb5acdf08c1" updatedVersion="6" minRefreshableVersion="3" useAutoFormatting="1" subtotalHiddenItems="1" itemPrintTitles="1" createdVersion="6" indent="0" outline="1" outlineData="1" multipleFieldFilters="0" chartFormat="6">
  <location ref="A97:H111" firstHeaderRow="1" firstDataRow="2" firstDataCol="1" rowPageCount="1" colPageCount="1"/>
  <pivotFields count="4">
    <pivotField axis="axisPage" allDrilled="1" showAll="0" dataSourceSort="1" defaultAttributeDrillState="1">
      <items count="1">
        <item t="default"/>
      </items>
    </pivotField>
    <pivotField axis="axisCol" allDrilled="1" showAll="0" dataSourceSort="1" defaultAttributeDrillState="1">
      <items count="7">
        <item x="0"/>
        <item x="1"/>
        <item x="2"/>
        <item x="3"/>
        <item x="4"/>
        <item x="5"/>
        <item t="default"/>
      </items>
    </pivotField>
    <pivotField axis="axisRow" allDrilled="1" showAll="0" sortType="ascending" defaultAttributeDrillState="1">
      <items count="13">
        <item x="4"/>
        <item x="3"/>
        <item x="7"/>
        <item x="0"/>
        <item x="8"/>
        <item x="6"/>
        <item x="5"/>
        <item x="1"/>
        <item x="11"/>
        <item x="10"/>
        <item x="9"/>
        <item x="2"/>
        <item t="default"/>
      </items>
    </pivotField>
    <pivotField dataField="1" showAll="0"/>
  </pivotFields>
  <rowFields count="1">
    <field x="2"/>
  </rowFields>
  <rowItems count="13">
    <i>
      <x/>
    </i>
    <i>
      <x v="1"/>
    </i>
    <i>
      <x v="2"/>
    </i>
    <i>
      <x v="3"/>
    </i>
    <i>
      <x v="4"/>
    </i>
    <i>
      <x v="5"/>
    </i>
    <i>
      <x v="6"/>
    </i>
    <i>
      <x v="7"/>
    </i>
    <i>
      <x v="8"/>
    </i>
    <i>
      <x v="9"/>
    </i>
    <i>
      <x v="10"/>
    </i>
    <i>
      <x v="11"/>
    </i>
    <i t="grand">
      <x/>
    </i>
  </rowItems>
  <colFields count="1">
    <field x="1"/>
  </colFields>
  <colItems count="7">
    <i>
      <x/>
    </i>
    <i>
      <x v="1"/>
    </i>
    <i>
      <x v="2"/>
    </i>
    <i>
      <x v="3"/>
    </i>
    <i>
      <x v="4"/>
    </i>
    <i>
      <x v="5"/>
    </i>
    <i t="grand">
      <x/>
    </i>
  </colItems>
  <pageFields count="1">
    <pageField fld="0" hier="1" name="[Table1].[year].[All]" cap="All"/>
  </pageFields>
  <dataFields count="1">
    <dataField name="Sum of month_revenue" fld="3" baseField="0" baseItem="0"/>
  </dataFields>
  <chartFormats count="25">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3"/>
          </reference>
        </references>
      </pivotArea>
    </chartFormat>
    <chartFormat chart="3" format="10" series="1">
      <pivotArea type="data" outline="0" fieldPosition="0">
        <references count="2">
          <reference field="4294967294" count="1" selected="0">
            <x v="0"/>
          </reference>
          <reference field="1" count="1" selected="0">
            <x v="4"/>
          </reference>
        </references>
      </pivotArea>
    </chartFormat>
    <chartFormat chart="3" format="11" series="1">
      <pivotArea type="data" outline="0" fieldPosition="0">
        <references count="2">
          <reference field="4294967294" count="1" selected="0">
            <x v="0"/>
          </reference>
          <reference field="1" count="1" selected="0">
            <x v="5"/>
          </reference>
        </references>
      </pivotArea>
    </chartFormat>
    <chartFormat chart="5" format="25" series="1">
      <pivotArea type="data" outline="0" fieldPosition="0">
        <references count="2">
          <reference field="4294967294" count="1" selected="0">
            <x v="0"/>
          </reference>
          <reference field="1" count="1" selected="0">
            <x v="0"/>
          </reference>
        </references>
      </pivotArea>
    </chartFormat>
    <chartFormat chart="5" format="26" series="1">
      <pivotArea type="data" outline="0" fieldPosition="0">
        <references count="2">
          <reference field="4294967294" count="1" selected="0">
            <x v="0"/>
          </reference>
          <reference field="1" count="1" selected="0">
            <x v="1"/>
          </reference>
        </references>
      </pivotArea>
    </chartFormat>
    <chartFormat chart="5" format="27" series="1">
      <pivotArea type="data" outline="0" fieldPosition="0">
        <references count="2">
          <reference field="4294967294" count="1" selected="0">
            <x v="0"/>
          </reference>
          <reference field="1" count="1" selected="0">
            <x v="2"/>
          </reference>
        </references>
      </pivotArea>
    </chartFormat>
    <chartFormat chart="5" format="28">
      <pivotArea type="data" outline="0" fieldPosition="0">
        <references count="3">
          <reference field="4294967294" count="1" selected="0">
            <x v="0"/>
          </reference>
          <reference field="1" count="1" selected="0">
            <x v="2"/>
          </reference>
          <reference field="2" count="1" selected="0">
            <x v="6"/>
          </reference>
        </references>
      </pivotArea>
    </chartFormat>
    <chartFormat chart="5" format="29" series="1">
      <pivotArea type="data" outline="0" fieldPosition="0">
        <references count="2">
          <reference field="4294967294" count="1" selected="0">
            <x v="0"/>
          </reference>
          <reference field="1" count="1" selected="0">
            <x v="3"/>
          </reference>
        </references>
      </pivotArea>
    </chartFormat>
    <chartFormat chart="5" format="30" series="1">
      <pivotArea type="data" outline="0" fieldPosition="0">
        <references count="2">
          <reference field="4294967294" count="1" selected="0">
            <x v="0"/>
          </reference>
          <reference field="1" count="1" selected="0">
            <x v="4"/>
          </reference>
        </references>
      </pivotArea>
    </chartFormat>
    <chartFormat chart="5" format="31" series="1">
      <pivotArea type="data" outline="0" fieldPosition="0">
        <references count="2">
          <reference field="4294967294" count="1" selected="0">
            <x v="0"/>
          </reference>
          <reference field="1" count="1" selected="0">
            <x v="5"/>
          </reference>
        </references>
      </pivotArea>
    </chartFormat>
    <chartFormat chart="5" format="32">
      <pivotArea type="data" outline="0" fieldPosition="0">
        <references count="3">
          <reference field="4294967294" count="1" selected="0">
            <x v="0"/>
          </reference>
          <reference field="1" count="1" selected="0">
            <x v="4"/>
          </reference>
          <reference field="2" count="1" selected="0">
            <x v="6"/>
          </reference>
        </references>
      </pivotArea>
    </chartFormat>
    <chartFormat chart="5" format="33">
      <pivotArea type="data" outline="0" fieldPosition="0">
        <references count="3">
          <reference field="4294967294" count="1" selected="0">
            <x v="0"/>
          </reference>
          <reference field="1" count="1" selected="0">
            <x v="4"/>
          </reference>
          <reference field="2" count="1" selected="0">
            <x v="0"/>
          </reference>
        </references>
      </pivotArea>
    </chartFormat>
    <chartFormat chart="5" format="34">
      <pivotArea type="data" outline="0" fieldPosition="0">
        <references count="3">
          <reference field="4294967294" count="1" selected="0">
            <x v="0"/>
          </reference>
          <reference field="1" count="1" selected="0">
            <x v="4"/>
          </reference>
          <reference field="2" count="1" selected="0">
            <x v="1"/>
          </reference>
        </references>
      </pivotArea>
    </chartFormat>
    <chartFormat chart="5" format="35">
      <pivotArea type="data" outline="0" fieldPosition="0">
        <references count="3">
          <reference field="4294967294" count="1" selected="0">
            <x v="0"/>
          </reference>
          <reference field="1" count="1" selected="0">
            <x v="4"/>
          </reference>
          <reference field="2" count="1" selected="0">
            <x v="2"/>
          </reference>
        </references>
      </pivotArea>
    </chartFormat>
    <chartFormat chart="5" format="36">
      <pivotArea type="data" outline="0" fieldPosition="0">
        <references count="3">
          <reference field="4294967294" count="1" selected="0">
            <x v="0"/>
          </reference>
          <reference field="1" count="1" selected="0">
            <x v="4"/>
          </reference>
          <reference field="2" count="1" selected="0">
            <x v="3"/>
          </reference>
        </references>
      </pivotArea>
    </chartFormat>
    <chartFormat chart="5" format="37">
      <pivotArea type="data" outline="0" fieldPosition="0">
        <references count="3">
          <reference field="4294967294" count="1" selected="0">
            <x v="0"/>
          </reference>
          <reference field="1" count="1" selected="0">
            <x v="4"/>
          </reference>
          <reference field="2" count="1" selected="0">
            <x v="4"/>
          </reference>
        </references>
      </pivotArea>
    </chartFormat>
    <chartFormat chart="5" format="38">
      <pivotArea type="data" outline="0" fieldPosition="0">
        <references count="3">
          <reference field="4294967294" count="1" selected="0">
            <x v="0"/>
          </reference>
          <reference field="1" count="1" selected="0">
            <x v="4"/>
          </reference>
          <reference field="2" count="1" selected="0">
            <x v="5"/>
          </reference>
        </references>
      </pivotArea>
    </chartFormat>
    <chartFormat chart="5" format="39">
      <pivotArea type="data" outline="0" fieldPosition="0">
        <references count="3">
          <reference field="4294967294" count="1" selected="0">
            <x v="0"/>
          </reference>
          <reference field="1" count="1" selected="0">
            <x v="4"/>
          </reference>
          <reference field="2" count="1" selected="0">
            <x v="7"/>
          </reference>
        </references>
      </pivotArea>
    </chartFormat>
    <chartFormat chart="5" format="40">
      <pivotArea type="data" outline="0" fieldPosition="0">
        <references count="3">
          <reference field="4294967294" count="1" selected="0">
            <x v="0"/>
          </reference>
          <reference field="1" count="1" selected="0">
            <x v="4"/>
          </reference>
          <reference field="2" count="1" selected="0">
            <x v="8"/>
          </reference>
        </references>
      </pivotArea>
    </chartFormat>
    <chartFormat chart="5" format="41">
      <pivotArea type="data" outline="0" fieldPosition="0">
        <references count="3">
          <reference field="4294967294" count="1" selected="0">
            <x v="0"/>
          </reference>
          <reference field="1" count="1" selected="0">
            <x v="4"/>
          </reference>
          <reference field="2" count="1" selected="0">
            <x v="9"/>
          </reference>
        </references>
      </pivotArea>
    </chartFormat>
    <chartFormat chart="5" format="42">
      <pivotArea type="data" outline="0" fieldPosition="0">
        <references count="3">
          <reference field="4294967294" count="1" selected="0">
            <x v="0"/>
          </reference>
          <reference field="1" count="1" selected="0">
            <x v="4"/>
          </reference>
          <reference field="2" count="1" selected="0">
            <x v="10"/>
          </reference>
        </references>
      </pivotArea>
    </chartFormat>
    <chartFormat chart="5" format="43">
      <pivotArea type="data" outline="0" fieldPosition="0">
        <references count="3">
          <reference field="4294967294" count="1" selected="0">
            <x v="0"/>
          </reference>
          <reference field="1" count="1" selected="0">
            <x v="4"/>
          </reference>
          <reference field="2" count="1" selected="0">
            <x v="11"/>
          </reference>
        </references>
      </pivotArea>
    </chartFormat>
  </chartFormats>
  <pivotHierarchies count="4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Table1].[year]">
  <pivotTables>
    <pivotTable tabId="3" name="PivotTable1"/>
    <pivotTable tabId="3" name="PivotTable2"/>
    <pivotTable tabId="3" name="PivotTable3"/>
    <pivotTable tabId="3" name="PivotTable4"/>
    <pivotTable tabId="3" name="PivotTable5"/>
    <pivotTable tabId="3" name="PivotTable6"/>
  </pivotTables>
  <data>
    <olap pivotCacheId="4">
      <levels count="2">
        <level uniqueName="[Table1].[year].[(All)]" sourceCaption="(All)" count="0"/>
        <level uniqueName="[Table1].[year].[year]" sourceCaption="year" count="3">
          <ranges>
            <range startItem="0">
              <i n="[Table1].[year].&amp;[2021]" c="2021"/>
              <i n="[Table1].[year].&amp;[2022]" c="2022"/>
              <i n="[Table1].[year].&amp;[2023]" c="2023"/>
            </range>
          </ranges>
        </level>
      </levels>
      <selections count="1">
        <selection n="[Table1].[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 sourceName="[Table1].[outlet]">
  <pivotTables>
    <pivotTable tabId="3" name="PivotTable1"/>
    <pivotTable tabId="3" name="PivotTable2"/>
    <pivotTable tabId="3" name="PivotTable3"/>
    <pivotTable tabId="3" name="PivotTable4"/>
    <pivotTable tabId="3" name="PivotTable5"/>
    <pivotTable tabId="3" name="PivotTable6"/>
  </pivotTables>
  <data>
    <olap pivotCacheId="4">
      <levels count="2">
        <level uniqueName="[Table1].[outlet].[(All)]" sourceCaption="(All)" count="0"/>
        <level uniqueName="[Table1].[outlet].[outlet]" sourceCaption="outlet" count="6">
          <ranges>
            <range startItem="0">
              <i n="[Table1].[outlet].&amp;[Austin]" c="Austin"/>
              <i n="[Table1].[outlet].&amp;[Denver]" c="Denver"/>
              <i n="[Table1].[outlet].&amp;[Houston]" c="Houston"/>
              <i n="[Table1].[outlet].&amp;[Los Angeles]" c="Los Angeles"/>
              <i n="[Table1].[outlet].&amp;[New York]" c="New York"/>
              <i n="[Table1].[outlet].&amp;[Phoenix]" c="Phoenix"/>
            </range>
          </ranges>
        </level>
      </levels>
      <selections count="1">
        <selection n="[Table1].[outle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level="1" rowHeight="241300"/>
  <slicer name="outlet" cache="Slicer_outlet" caption="outlet"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level="1" style="SlicerStyleLight6" rowHeight="241300"/>
  <slicer name="outlet 1" cache="Slicer_outlet" caption="outlet" level="1" style="SlicerStyleLight6" rowHeight="241300"/>
</slicers>
</file>

<file path=xl/tables/table1.xml><?xml version="1.0" encoding="utf-8"?>
<table xmlns="http://schemas.openxmlformats.org/spreadsheetml/2006/main" id="1" name="Table1" displayName="Table1" ref="A1:L217" totalsRowShown="0">
  <tableColumns count="12">
    <tableColumn id="1" name="outlet"/>
    <tableColumn id="2" name="year"/>
    <tableColumn id="3" name="month" dataDxfId="32"/>
    <tableColumn id="4" name="month_revenue" dataDxfId="31"/>
    <tableColumn id="5" name="discount_value"/>
    <tableColumn id="6" name="discount_percent"/>
    <tableColumn id="7" name="transaction_count"/>
    <tableColumn id="8" name="items_sold"/>
    <tableColumn id="9" name="customer_count"/>
    <tableColumn id="10" name="sales_customer_known_percent"/>
    <tableColumn id="11" name="basket_size"/>
    <tableColumn id="12" name="revenu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7"/>
  <sheetViews>
    <sheetView workbookViewId="0">
      <selection activeCell="M3" sqref="M3"/>
    </sheetView>
  </sheetViews>
  <sheetFormatPr defaultColWidth="11.85546875" defaultRowHeight="15" x14ac:dyDescent="0.25"/>
  <cols>
    <col min="4" max="4" width="17.42578125" customWidth="1"/>
    <col min="5" max="5" width="16.5703125" customWidth="1"/>
    <col min="6" max="6" width="18.5703125" customWidth="1"/>
    <col min="7" max="7" width="19" customWidth="1"/>
    <col min="8" max="8" width="12.85546875" customWidth="1"/>
    <col min="9" max="9" width="17.42578125" customWidth="1"/>
    <col min="10" max="10" width="31.7109375" customWidth="1"/>
    <col min="11" max="11" width="13.42578125" customWidth="1"/>
    <col min="12" max="12" width="13.85546875" bestFit="1" customWidth="1"/>
  </cols>
  <sheetData>
    <row r="1" spans="1:12" x14ac:dyDescent="0.25">
      <c r="A1" t="s">
        <v>0</v>
      </c>
      <c r="B1" t="s">
        <v>1</v>
      </c>
      <c r="C1" s="7" t="s">
        <v>10</v>
      </c>
      <c r="D1" s="7" t="s">
        <v>23</v>
      </c>
      <c r="E1" t="s">
        <v>2</v>
      </c>
      <c r="F1" t="s">
        <v>3</v>
      </c>
      <c r="G1" t="s">
        <v>4</v>
      </c>
      <c r="H1" t="s">
        <v>5</v>
      </c>
      <c r="I1" t="s">
        <v>6</v>
      </c>
      <c r="J1" t="s">
        <v>7</v>
      </c>
      <c r="K1" t="s">
        <v>8</v>
      </c>
      <c r="L1" t="s">
        <v>9</v>
      </c>
    </row>
    <row r="2" spans="1:12" x14ac:dyDescent="0.25">
      <c r="A2" t="s">
        <v>49</v>
      </c>
      <c r="B2" s="7">
        <v>2021</v>
      </c>
      <c r="C2" s="7" t="s">
        <v>11</v>
      </c>
      <c r="D2" s="7">
        <v>4656250</v>
      </c>
      <c r="E2" s="1">
        <v>6939187.5</v>
      </c>
      <c r="F2" s="2">
        <v>10.021096227615562</v>
      </c>
      <c r="G2">
        <v>1732</v>
      </c>
      <c r="H2">
        <v>4569</v>
      </c>
      <c r="I2">
        <v>1318</v>
      </c>
      <c r="J2">
        <v>84.47</v>
      </c>
      <c r="K2">
        <v>2.64</v>
      </c>
      <c r="L2" s="1">
        <v>69245792.5</v>
      </c>
    </row>
    <row r="3" spans="1:12" x14ac:dyDescent="0.25">
      <c r="A3" t="s">
        <v>49</v>
      </c>
      <c r="B3" s="7">
        <v>2021</v>
      </c>
      <c r="C3" s="7" t="s">
        <v>12</v>
      </c>
      <c r="D3" s="7">
        <v>5991040</v>
      </c>
      <c r="E3" s="1"/>
      <c r="F3" s="2"/>
      <c r="L3" s="1"/>
    </row>
    <row r="4" spans="1:12" x14ac:dyDescent="0.25">
      <c r="A4" t="s">
        <v>49</v>
      </c>
      <c r="B4" s="7">
        <v>2021</v>
      </c>
      <c r="C4" s="7" t="s">
        <v>13</v>
      </c>
      <c r="D4" s="7">
        <v>4273865</v>
      </c>
      <c r="E4" s="1"/>
      <c r="F4" s="2"/>
      <c r="L4" s="1"/>
    </row>
    <row r="5" spans="1:12" x14ac:dyDescent="0.25">
      <c r="A5" t="s">
        <v>49</v>
      </c>
      <c r="B5" s="7">
        <v>2021</v>
      </c>
      <c r="C5" s="7" t="s">
        <v>14</v>
      </c>
      <c r="D5" s="7">
        <v>5222850</v>
      </c>
      <c r="E5" s="1"/>
      <c r="F5" s="2"/>
      <c r="L5" s="1"/>
    </row>
    <row r="6" spans="1:12" x14ac:dyDescent="0.25">
      <c r="A6" t="s">
        <v>49</v>
      </c>
      <c r="B6" s="7">
        <v>2021</v>
      </c>
      <c r="C6" s="7" t="s">
        <v>15</v>
      </c>
      <c r="D6" s="7">
        <v>6894630</v>
      </c>
      <c r="E6" s="1"/>
      <c r="F6" s="2"/>
      <c r="L6" s="1"/>
    </row>
    <row r="7" spans="1:12" x14ac:dyDescent="0.25">
      <c r="A7" t="s">
        <v>49</v>
      </c>
      <c r="B7" s="7">
        <v>2021</v>
      </c>
      <c r="C7" s="7" t="s">
        <v>16</v>
      </c>
      <c r="D7" s="7">
        <v>6464950</v>
      </c>
      <c r="E7" s="1"/>
      <c r="F7" s="2"/>
      <c r="L7" s="1"/>
    </row>
    <row r="8" spans="1:12" x14ac:dyDescent="0.25">
      <c r="A8" t="s">
        <v>49</v>
      </c>
      <c r="B8" s="7">
        <v>2021</v>
      </c>
      <c r="C8" s="7" t="s">
        <v>17</v>
      </c>
      <c r="D8" s="7">
        <v>8666700</v>
      </c>
      <c r="E8" s="1"/>
      <c r="F8" s="2"/>
      <c r="L8" s="1"/>
    </row>
    <row r="9" spans="1:12" x14ac:dyDescent="0.25">
      <c r="A9" t="s">
        <v>49</v>
      </c>
      <c r="B9" s="7">
        <v>2021</v>
      </c>
      <c r="C9" s="7" t="s">
        <v>18</v>
      </c>
      <c r="D9" s="7">
        <v>3855000</v>
      </c>
      <c r="E9" s="1"/>
      <c r="F9" s="2"/>
      <c r="L9" s="1"/>
    </row>
    <row r="10" spans="1:12" x14ac:dyDescent="0.25">
      <c r="A10" t="s">
        <v>49</v>
      </c>
      <c r="B10" s="7">
        <v>2021</v>
      </c>
      <c r="C10" s="7" t="s">
        <v>19</v>
      </c>
      <c r="D10" s="7">
        <v>5921540</v>
      </c>
      <c r="E10" s="1"/>
      <c r="F10" s="2"/>
      <c r="L10" s="1"/>
    </row>
    <row r="11" spans="1:12" x14ac:dyDescent="0.25">
      <c r="A11" t="s">
        <v>49</v>
      </c>
      <c r="B11" s="7">
        <v>2021</v>
      </c>
      <c r="C11" s="7" t="s">
        <v>20</v>
      </c>
      <c r="D11" s="7">
        <v>5412887.5</v>
      </c>
      <c r="E11" s="1"/>
      <c r="F11" s="2"/>
      <c r="L11" s="1"/>
    </row>
    <row r="12" spans="1:12" x14ac:dyDescent="0.25">
      <c r="A12" t="s">
        <v>49</v>
      </c>
      <c r="B12" s="7">
        <v>2021</v>
      </c>
      <c r="C12" s="7" t="s">
        <v>21</v>
      </c>
      <c r="D12" s="7">
        <v>5881390</v>
      </c>
      <c r="E12" s="1"/>
      <c r="F12" s="2"/>
      <c r="L12" s="1"/>
    </row>
    <row r="13" spans="1:12" x14ac:dyDescent="0.25">
      <c r="A13" t="s">
        <v>49</v>
      </c>
      <c r="B13" s="7">
        <v>2021</v>
      </c>
      <c r="C13" t="s">
        <v>22</v>
      </c>
      <c r="D13" s="7">
        <v>6004690</v>
      </c>
      <c r="E13" s="1"/>
      <c r="F13" s="2"/>
      <c r="L13" s="1"/>
    </row>
    <row r="14" spans="1:12" x14ac:dyDescent="0.25">
      <c r="A14" t="s">
        <v>49</v>
      </c>
      <c r="B14" s="7">
        <v>2022</v>
      </c>
      <c r="C14" s="7" t="s">
        <v>11</v>
      </c>
      <c r="D14" s="7">
        <v>2394850</v>
      </c>
      <c r="E14" s="1">
        <v>5346551</v>
      </c>
      <c r="F14" s="2">
        <v>7.9601765792915922</v>
      </c>
      <c r="G14">
        <v>1363</v>
      </c>
      <c r="H14">
        <v>3273</v>
      </c>
      <c r="I14">
        <v>1162</v>
      </c>
      <c r="J14">
        <v>88.86</v>
      </c>
      <c r="K14">
        <v>2.4</v>
      </c>
      <c r="L14" s="1">
        <v>67166236.159999996</v>
      </c>
    </row>
    <row r="15" spans="1:12" x14ac:dyDescent="0.25">
      <c r="A15" t="s">
        <v>49</v>
      </c>
      <c r="B15" s="7">
        <v>2022</v>
      </c>
      <c r="C15" s="7" t="s">
        <v>12</v>
      </c>
      <c r="D15" s="7">
        <v>3832530</v>
      </c>
      <c r="E15" s="1"/>
      <c r="F15" s="2"/>
      <c r="L15" s="1"/>
    </row>
    <row r="16" spans="1:12" x14ac:dyDescent="0.25">
      <c r="A16" t="s">
        <v>49</v>
      </c>
      <c r="B16" s="7">
        <v>2022</v>
      </c>
      <c r="C16" s="7" t="s">
        <v>13</v>
      </c>
      <c r="D16" s="7">
        <v>8613550</v>
      </c>
      <c r="E16" s="1"/>
      <c r="F16" s="2"/>
      <c r="L16" s="1"/>
    </row>
    <row r="17" spans="1:12" x14ac:dyDescent="0.25">
      <c r="A17" t="s">
        <v>49</v>
      </c>
      <c r="B17" s="7">
        <v>2022</v>
      </c>
      <c r="C17" s="7" t="s">
        <v>14</v>
      </c>
      <c r="D17" s="7">
        <v>7225450</v>
      </c>
      <c r="E17" s="1"/>
      <c r="F17" s="2"/>
      <c r="L17" s="1"/>
    </row>
    <row r="18" spans="1:12" x14ac:dyDescent="0.25">
      <c r="A18" t="s">
        <v>49</v>
      </c>
      <c r="B18" s="7">
        <v>2022</v>
      </c>
      <c r="C18" s="7" t="s">
        <v>15</v>
      </c>
      <c r="D18" s="7">
        <v>4760010</v>
      </c>
      <c r="E18" s="1"/>
      <c r="F18" s="2"/>
      <c r="L18" s="1"/>
    </row>
    <row r="19" spans="1:12" x14ac:dyDescent="0.25">
      <c r="A19" t="s">
        <v>49</v>
      </c>
      <c r="B19" s="7">
        <v>2022</v>
      </c>
      <c r="C19" s="7" t="s">
        <v>16</v>
      </c>
      <c r="D19" s="7">
        <v>5876410</v>
      </c>
      <c r="E19" s="1"/>
      <c r="F19" s="2"/>
      <c r="L19" s="1"/>
    </row>
    <row r="20" spans="1:12" x14ac:dyDescent="0.25">
      <c r="A20" t="s">
        <v>49</v>
      </c>
      <c r="B20" s="7">
        <v>2022</v>
      </c>
      <c r="C20" s="7" t="s">
        <v>17</v>
      </c>
      <c r="D20" s="7">
        <v>6397144</v>
      </c>
      <c r="E20" s="1"/>
      <c r="F20" s="2"/>
      <c r="L20" s="1"/>
    </row>
    <row r="21" spans="1:12" x14ac:dyDescent="0.25">
      <c r="A21" t="s">
        <v>49</v>
      </c>
      <c r="B21" s="7">
        <v>2022</v>
      </c>
      <c r="C21" s="7" t="s">
        <v>18</v>
      </c>
      <c r="D21" s="7">
        <v>4202766</v>
      </c>
      <c r="E21" s="1"/>
      <c r="F21" s="2"/>
      <c r="L21" s="1"/>
    </row>
    <row r="22" spans="1:12" x14ac:dyDescent="0.25">
      <c r="A22" t="s">
        <v>49</v>
      </c>
      <c r="B22" s="7">
        <v>2022</v>
      </c>
      <c r="C22" s="7" t="s">
        <v>19</v>
      </c>
      <c r="D22" s="7">
        <v>5124444</v>
      </c>
      <c r="E22" s="1"/>
      <c r="F22" s="2"/>
      <c r="L22" s="1"/>
    </row>
    <row r="23" spans="1:12" x14ac:dyDescent="0.25">
      <c r="A23" t="s">
        <v>49</v>
      </c>
      <c r="B23" s="7">
        <v>2022</v>
      </c>
      <c r="C23" s="7" t="s">
        <v>20</v>
      </c>
      <c r="D23" s="7">
        <v>6237484</v>
      </c>
      <c r="E23" s="1"/>
      <c r="F23" s="2"/>
      <c r="L23" s="1"/>
    </row>
    <row r="24" spans="1:12" x14ac:dyDescent="0.25">
      <c r="A24" t="s">
        <v>49</v>
      </c>
      <c r="B24" s="7">
        <v>2022</v>
      </c>
      <c r="C24" s="7" t="s">
        <v>21</v>
      </c>
      <c r="D24" s="7">
        <v>7706837</v>
      </c>
      <c r="E24" s="1"/>
      <c r="F24" s="2"/>
      <c r="L24" s="1"/>
    </row>
    <row r="25" spans="1:12" x14ac:dyDescent="0.25">
      <c r="A25" t="s">
        <v>49</v>
      </c>
      <c r="B25" s="7">
        <v>2022</v>
      </c>
      <c r="C25" t="s">
        <v>22</v>
      </c>
      <c r="D25" s="7">
        <v>4794761</v>
      </c>
      <c r="E25" s="1"/>
      <c r="F25" s="2"/>
      <c r="L25" s="1"/>
    </row>
    <row r="26" spans="1:12" x14ac:dyDescent="0.25">
      <c r="A26" t="s">
        <v>49</v>
      </c>
      <c r="B26">
        <v>2023</v>
      </c>
      <c r="C26" s="7" t="s">
        <v>11</v>
      </c>
      <c r="D26" s="7">
        <v>4227735.54</v>
      </c>
      <c r="E26" s="1">
        <v>1131484.74</v>
      </c>
      <c r="F26" s="2">
        <v>1.9827225310244061</v>
      </c>
      <c r="G26">
        <v>1019</v>
      </c>
      <c r="H26">
        <v>2206</v>
      </c>
      <c r="I26">
        <v>966</v>
      </c>
      <c r="J26">
        <v>96.52</v>
      </c>
      <c r="K26">
        <v>2.17</v>
      </c>
      <c r="L26" s="1">
        <v>57067225.609999999</v>
      </c>
    </row>
    <row r="27" spans="1:12" x14ac:dyDescent="0.25">
      <c r="A27" t="s">
        <v>49</v>
      </c>
      <c r="B27">
        <v>2023</v>
      </c>
      <c r="C27" s="7" t="s">
        <v>12</v>
      </c>
      <c r="D27" s="7">
        <v>3762899.77</v>
      </c>
      <c r="E27" s="1"/>
      <c r="F27" s="2"/>
      <c r="L27" s="1"/>
    </row>
    <row r="28" spans="1:12" x14ac:dyDescent="0.25">
      <c r="A28" t="s">
        <v>49</v>
      </c>
      <c r="B28">
        <v>2023</v>
      </c>
      <c r="C28" s="7" t="s">
        <v>13</v>
      </c>
      <c r="D28" s="7">
        <v>6200067.3399999999</v>
      </c>
      <c r="E28" s="1"/>
      <c r="F28" s="2"/>
      <c r="L28" s="1"/>
    </row>
    <row r="29" spans="1:12" x14ac:dyDescent="0.25">
      <c r="A29" t="s">
        <v>49</v>
      </c>
      <c r="B29">
        <v>2023</v>
      </c>
      <c r="C29" s="7" t="s">
        <v>14</v>
      </c>
      <c r="D29" s="7">
        <v>4448704.75</v>
      </c>
      <c r="E29" s="1"/>
      <c r="F29" s="2"/>
      <c r="L29" s="1"/>
    </row>
    <row r="30" spans="1:12" x14ac:dyDescent="0.25">
      <c r="A30" t="s">
        <v>49</v>
      </c>
      <c r="B30">
        <v>2023</v>
      </c>
      <c r="C30" s="7" t="s">
        <v>15</v>
      </c>
      <c r="D30" s="7">
        <v>6293228.2300000004</v>
      </c>
      <c r="E30" s="1"/>
      <c r="F30" s="2"/>
      <c r="L30" s="1"/>
    </row>
    <row r="31" spans="1:12" x14ac:dyDescent="0.25">
      <c r="A31" t="s">
        <v>49</v>
      </c>
      <c r="B31">
        <v>2023</v>
      </c>
      <c r="C31" s="7" t="s">
        <v>16</v>
      </c>
      <c r="D31" s="7">
        <v>4259017.84</v>
      </c>
      <c r="E31" s="1"/>
      <c r="F31" s="2"/>
      <c r="L31" s="1"/>
    </row>
    <row r="32" spans="1:12" x14ac:dyDescent="0.25">
      <c r="A32" t="s">
        <v>49</v>
      </c>
      <c r="B32">
        <v>2023</v>
      </c>
      <c r="C32" s="7" t="s">
        <v>17</v>
      </c>
      <c r="D32" s="7">
        <v>4433568.22</v>
      </c>
      <c r="E32" s="1"/>
      <c r="F32" s="2"/>
      <c r="L32" s="1"/>
    </row>
    <row r="33" spans="1:12" x14ac:dyDescent="0.25">
      <c r="A33" t="s">
        <v>49</v>
      </c>
      <c r="B33">
        <v>2023</v>
      </c>
      <c r="C33" s="7" t="s">
        <v>18</v>
      </c>
      <c r="D33" s="7">
        <v>6266676.6600000001</v>
      </c>
      <c r="E33" s="1"/>
      <c r="F33" s="2"/>
      <c r="L33" s="1"/>
    </row>
    <row r="34" spans="1:12" x14ac:dyDescent="0.25">
      <c r="A34" t="s">
        <v>49</v>
      </c>
      <c r="B34">
        <v>2023</v>
      </c>
      <c r="C34" s="7" t="s">
        <v>19</v>
      </c>
      <c r="D34" s="7">
        <v>5039536.3499999996</v>
      </c>
      <c r="E34" s="1"/>
      <c r="F34" s="2"/>
      <c r="L34" s="1"/>
    </row>
    <row r="35" spans="1:12" x14ac:dyDescent="0.25">
      <c r="A35" t="s">
        <v>49</v>
      </c>
      <c r="B35">
        <v>2023</v>
      </c>
      <c r="C35" s="7" t="s">
        <v>20</v>
      </c>
      <c r="D35" s="7">
        <v>8608688.0899999999</v>
      </c>
      <c r="E35" s="1"/>
      <c r="F35" s="2"/>
      <c r="L35" s="1"/>
    </row>
    <row r="36" spans="1:12" x14ac:dyDescent="0.25">
      <c r="A36" t="s">
        <v>49</v>
      </c>
      <c r="B36">
        <v>2023</v>
      </c>
      <c r="C36" s="7" t="s">
        <v>21</v>
      </c>
      <c r="D36" s="7">
        <v>2493547.83</v>
      </c>
      <c r="E36" s="1"/>
      <c r="F36" s="2"/>
      <c r="L36" s="1"/>
    </row>
    <row r="37" spans="1:12" x14ac:dyDescent="0.25">
      <c r="A37" t="s">
        <v>49</v>
      </c>
      <c r="B37">
        <v>2023</v>
      </c>
      <c r="C37" t="s">
        <v>22</v>
      </c>
      <c r="D37" s="7">
        <v>1033554.81</v>
      </c>
      <c r="E37" s="1"/>
      <c r="F37" s="2"/>
      <c r="L37" s="1"/>
    </row>
    <row r="38" spans="1:12" x14ac:dyDescent="0.25">
      <c r="A38" t="s">
        <v>50</v>
      </c>
      <c r="B38">
        <v>2021</v>
      </c>
      <c r="C38" s="7" t="s">
        <v>11</v>
      </c>
      <c r="D38" s="7">
        <v>3996050</v>
      </c>
      <c r="E38" s="1">
        <v>6792720</v>
      </c>
      <c r="F38" s="2">
        <v>10.028966792977604</v>
      </c>
      <c r="G38">
        <v>2090</v>
      </c>
      <c r="H38">
        <v>4461</v>
      </c>
      <c r="I38">
        <v>2089</v>
      </c>
      <c r="J38">
        <v>99.98</v>
      </c>
      <c r="K38">
        <v>2.13</v>
      </c>
      <c r="L38" s="1">
        <v>67731005</v>
      </c>
    </row>
    <row r="39" spans="1:12" x14ac:dyDescent="0.25">
      <c r="A39" t="s">
        <v>50</v>
      </c>
      <c r="B39">
        <v>2021</v>
      </c>
      <c r="C39" s="7" t="s">
        <v>12</v>
      </c>
      <c r="D39" s="7">
        <v>5391365</v>
      </c>
      <c r="E39" s="1"/>
      <c r="F39" s="2"/>
      <c r="L39" s="1"/>
    </row>
    <row r="40" spans="1:12" x14ac:dyDescent="0.25">
      <c r="A40" t="s">
        <v>50</v>
      </c>
      <c r="B40">
        <v>2021</v>
      </c>
      <c r="C40" s="7" t="s">
        <v>13</v>
      </c>
      <c r="D40" s="7">
        <v>3818960</v>
      </c>
      <c r="E40" s="1"/>
      <c r="F40" s="2"/>
      <c r="L40" s="1"/>
    </row>
    <row r="41" spans="1:12" x14ac:dyDescent="0.25">
      <c r="A41" t="s">
        <v>50</v>
      </c>
      <c r="B41">
        <v>2021</v>
      </c>
      <c r="C41" s="7" t="s">
        <v>14</v>
      </c>
      <c r="D41" s="7">
        <v>6734570</v>
      </c>
      <c r="E41" s="1"/>
      <c r="F41" s="2"/>
      <c r="L41" s="1"/>
    </row>
    <row r="42" spans="1:12" x14ac:dyDescent="0.25">
      <c r="A42" t="s">
        <v>50</v>
      </c>
      <c r="B42">
        <v>2021</v>
      </c>
      <c r="C42" s="7" t="s">
        <v>15</v>
      </c>
      <c r="D42" s="7">
        <v>5880510</v>
      </c>
      <c r="E42" s="1"/>
      <c r="F42" s="2"/>
      <c r="L42" s="1"/>
    </row>
    <row r="43" spans="1:12" x14ac:dyDescent="0.25">
      <c r="A43" t="s">
        <v>50</v>
      </c>
      <c r="B43">
        <v>2021</v>
      </c>
      <c r="C43" s="7" t="s">
        <v>16</v>
      </c>
      <c r="D43" s="7">
        <v>6778000</v>
      </c>
      <c r="E43" s="1"/>
      <c r="F43" s="2"/>
      <c r="L43" s="1"/>
    </row>
    <row r="44" spans="1:12" x14ac:dyDescent="0.25">
      <c r="A44" t="s">
        <v>50</v>
      </c>
      <c r="B44">
        <v>2021</v>
      </c>
      <c r="C44" s="7" t="s">
        <v>17</v>
      </c>
      <c r="D44" s="7">
        <v>6870290</v>
      </c>
      <c r="E44" s="1"/>
      <c r="F44" s="2"/>
      <c r="L44" s="1"/>
    </row>
    <row r="45" spans="1:12" x14ac:dyDescent="0.25">
      <c r="A45" t="s">
        <v>50</v>
      </c>
      <c r="B45">
        <v>2021</v>
      </c>
      <c r="C45" s="7" t="s">
        <v>18</v>
      </c>
      <c r="D45" s="7">
        <v>3435120</v>
      </c>
      <c r="E45" s="1"/>
      <c r="F45" s="2"/>
      <c r="L45" s="1"/>
    </row>
    <row r="46" spans="1:12" x14ac:dyDescent="0.25">
      <c r="A46" t="s">
        <v>50</v>
      </c>
      <c r="B46">
        <v>2021</v>
      </c>
      <c r="C46" s="7" t="s">
        <v>19</v>
      </c>
      <c r="D46" s="7">
        <v>6455810</v>
      </c>
      <c r="E46" s="1"/>
      <c r="F46" s="2"/>
      <c r="L46" s="1"/>
    </row>
    <row r="47" spans="1:12" x14ac:dyDescent="0.25">
      <c r="A47" t="s">
        <v>50</v>
      </c>
      <c r="B47">
        <v>2021</v>
      </c>
      <c r="C47" s="7" t="s">
        <v>20</v>
      </c>
      <c r="D47" s="7">
        <v>5362250</v>
      </c>
      <c r="E47" s="1"/>
      <c r="F47" s="2"/>
      <c r="L47" s="1"/>
    </row>
    <row r="48" spans="1:12" x14ac:dyDescent="0.25">
      <c r="A48" t="s">
        <v>50</v>
      </c>
      <c r="B48">
        <v>2021</v>
      </c>
      <c r="C48" s="7" t="s">
        <v>21</v>
      </c>
      <c r="D48" s="7">
        <v>6755700</v>
      </c>
      <c r="E48" s="1"/>
      <c r="F48" s="2"/>
      <c r="L48" s="1"/>
    </row>
    <row r="49" spans="1:12" x14ac:dyDescent="0.25">
      <c r="A49" t="s">
        <v>50</v>
      </c>
      <c r="B49">
        <v>2021</v>
      </c>
      <c r="C49" t="s">
        <v>22</v>
      </c>
      <c r="D49" s="7">
        <v>6252380</v>
      </c>
      <c r="E49" s="1"/>
      <c r="F49" s="2"/>
      <c r="L49" s="1"/>
    </row>
    <row r="50" spans="1:12" x14ac:dyDescent="0.25">
      <c r="A50" t="s">
        <v>50</v>
      </c>
      <c r="B50">
        <v>2022</v>
      </c>
      <c r="C50" s="7" t="s">
        <v>11</v>
      </c>
      <c r="D50" s="7">
        <v>2952700</v>
      </c>
      <c r="E50" s="1">
        <v>8437891.4000000004</v>
      </c>
      <c r="F50" s="2">
        <v>8.7103795267118151</v>
      </c>
      <c r="G50">
        <v>2009</v>
      </c>
      <c r="H50">
        <v>4613</v>
      </c>
      <c r="I50">
        <v>2007</v>
      </c>
      <c r="J50">
        <v>99.96</v>
      </c>
      <c r="K50">
        <v>2.2999999999999998</v>
      </c>
      <c r="L50" s="1">
        <v>96871684.799999997</v>
      </c>
    </row>
    <row r="51" spans="1:12" x14ac:dyDescent="0.25">
      <c r="A51" t="s">
        <v>50</v>
      </c>
      <c r="B51">
        <v>2022</v>
      </c>
      <c r="C51" s="7" t="s">
        <v>12</v>
      </c>
      <c r="D51" s="7">
        <v>5590450</v>
      </c>
      <c r="E51" s="1"/>
      <c r="F51" s="2"/>
      <c r="L51" s="1"/>
    </row>
    <row r="52" spans="1:12" x14ac:dyDescent="0.25">
      <c r="A52" t="s">
        <v>50</v>
      </c>
      <c r="B52">
        <v>2022</v>
      </c>
      <c r="C52" s="7" t="s">
        <v>13</v>
      </c>
      <c r="D52" s="7">
        <v>10174650</v>
      </c>
      <c r="E52" s="1"/>
      <c r="F52" s="2"/>
      <c r="L52" s="1"/>
    </row>
    <row r="53" spans="1:12" x14ac:dyDescent="0.25">
      <c r="A53" t="s">
        <v>50</v>
      </c>
      <c r="B53">
        <v>2022</v>
      </c>
      <c r="C53" s="7" t="s">
        <v>14</v>
      </c>
      <c r="D53" s="7">
        <v>7221210</v>
      </c>
      <c r="E53" s="1"/>
      <c r="F53" s="2"/>
      <c r="L53" s="1"/>
    </row>
    <row r="54" spans="1:12" x14ac:dyDescent="0.25">
      <c r="A54" t="s">
        <v>50</v>
      </c>
      <c r="B54">
        <v>2022</v>
      </c>
      <c r="C54" s="7" t="s">
        <v>15</v>
      </c>
      <c r="D54" s="7">
        <v>7746500</v>
      </c>
      <c r="E54" s="1"/>
      <c r="F54" s="2"/>
      <c r="L54" s="1"/>
    </row>
    <row r="55" spans="1:12" x14ac:dyDescent="0.25">
      <c r="A55" t="s">
        <v>50</v>
      </c>
      <c r="B55">
        <v>2022</v>
      </c>
      <c r="C55" s="7" t="s">
        <v>16</v>
      </c>
      <c r="D55" s="7">
        <v>6892900</v>
      </c>
      <c r="E55" s="1"/>
      <c r="F55" s="2"/>
      <c r="L55" s="1"/>
    </row>
    <row r="56" spans="1:12" x14ac:dyDescent="0.25">
      <c r="A56" t="s">
        <v>50</v>
      </c>
      <c r="B56">
        <v>2022</v>
      </c>
      <c r="C56" s="7" t="s">
        <v>17</v>
      </c>
      <c r="D56" s="7">
        <v>9811171</v>
      </c>
      <c r="E56" s="1"/>
      <c r="F56" s="2"/>
      <c r="L56" s="1"/>
    </row>
    <row r="57" spans="1:12" x14ac:dyDescent="0.25">
      <c r="A57" t="s">
        <v>50</v>
      </c>
      <c r="B57">
        <v>2022</v>
      </c>
      <c r="C57" s="7" t="s">
        <v>18</v>
      </c>
      <c r="D57" s="7">
        <v>6512888</v>
      </c>
      <c r="E57" s="1"/>
      <c r="F57" s="2"/>
      <c r="L57" s="1"/>
    </row>
    <row r="58" spans="1:12" x14ac:dyDescent="0.25">
      <c r="A58" t="s">
        <v>50</v>
      </c>
      <c r="B58">
        <v>2022</v>
      </c>
      <c r="C58" s="7" t="s">
        <v>19</v>
      </c>
      <c r="D58" s="7">
        <v>8651618</v>
      </c>
      <c r="E58" s="1"/>
      <c r="F58" s="2"/>
      <c r="L58" s="1"/>
    </row>
    <row r="59" spans="1:12" x14ac:dyDescent="0.25">
      <c r="A59" t="s">
        <v>50</v>
      </c>
      <c r="B59">
        <v>2022</v>
      </c>
      <c r="C59" s="7" t="s">
        <v>20</v>
      </c>
      <c r="D59" s="7">
        <v>8931412</v>
      </c>
      <c r="E59" s="1"/>
      <c r="F59" s="2"/>
      <c r="L59" s="1"/>
    </row>
    <row r="60" spans="1:12" x14ac:dyDescent="0.25">
      <c r="A60" t="s">
        <v>50</v>
      </c>
      <c r="B60">
        <v>2022</v>
      </c>
      <c r="C60" s="7" t="s">
        <v>21</v>
      </c>
      <c r="D60" s="7">
        <v>14543334</v>
      </c>
      <c r="E60" s="1"/>
      <c r="F60" s="2"/>
      <c r="L60" s="1"/>
    </row>
    <row r="61" spans="1:12" x14ac:dyDescent="0.25">
      <c r="A61" t="s">
        <v>50</v>
      </c>
      <c r="B61">
        <v>2022</v>
      </c>
      <c r="C61" t="s">
        <v>22</v>
      </c>
      <c r="D61" s="7">
        <v>7842852</v>
      </c>
      <c r="E61" s="1"/>
      <c r="F61" s="2"/>
      <c r="L61" s="1"/>
    </row>
    <row r="62" spans="1:12" x14ac:dyDescent="0.25">
      <c r="A62" t="s">
        <v>50</v>
      </c>
      <c r="B62">
        <v>2023</v>
      </c>
      <c r="C62" s="7" t="s">
        <v>11</v>
      </c>
      <c r="D62" s="7">
        <v>3747179.1</v>
      </c>
      <c r="E62" s="1">
        <v>1413694.62</v>
      </c>
      <c r="F62" s="2">
        <v>2.4446586857298018</v>
      </c>
      <c r="G62">
        <v>1076</v>
      </c>
      <c r="H62">
        <v>2245</v>
      </c>
      <c r="I62">
        <v>1076</v>
      </c>
      <c r="J62">
        <v>100</v>
      </c>
      <c r="K62">
        <v>2.09</v>
      </c>
      <c r="L62" s="1">
        <v>57827893.450000003</v>
      </c>
    </row>
    <row r="63" spans="1:12" x14ac:dyDescent="0.25">
      <c r="A63" t="s">
        <v>50</v>
      </c>
      <c r="B63">
        <v>2023</v>
      </c>
      <c r="C63" s="7" t="s">
        <v>12</v>
      </c>
      <c r="D63" s="7">
        <v>4618495.09</v>
      </c>
      <c r="E63" s="1"/>
      <c r="F63" s="2"/>
      <c r="L63" s="1"/>
    </row>
    <row r="64" spans="1:12" x14ac:dyDescent="0.25">
      <c r="A64" t="s">
        <v>50</v>
      </c>
      <c r="B64">
        <v>2023</v>
      </c>
      <c r="C64" s="7" t="s">
        <v>13</v>
      </c>
      <c r="D64" s="7">
        <v>6934528.0800000001</v>
      </c>
      <c r="E64" s="1"/>
      <c r="F64" s="2"/>
      <c r="L64" s="1"/>
    </row>
    <row r="65" spans="1:12" x14ac:dyDescent="0.25">
      <c r="A65" t="s">
        <v>50</v>
      </c>
      <c r="B65">
        <v>2023</v>
      </c>
      <c r="C65" s="7" t="s">
        <v>14</v>
      </c>
      <c r="D65" s="7">
        <v>4586474.07</v>
      </c>
      <c r="E65" s="1"/>
      <c r="F65" s="2"/>
      <c r="L65" s="1"/>
    </row>
    <row r="66" spans="1:12" x14ac:dyDescent="0.25">
      <c r="A66" t="s">
        <v>50</v>
      </c>
      <c r="B66">
        <v>2023</v>
      </c>
      <c r="C66" s="7" t="s">
        <v>15</v>
      </c>
      <c r="D66" s="7">
        <v>7492295.5999999996</v>
      </c>
      <c r="E66" s="1"/>
      <c r="F66" s="2"/>
      <c r="L66" s="1"/>
    </row>
    <row r="67" spans="1:12" x14ac:dyDescent="0.25">
      <c r="A67" t="s">
        <v>50</v>
      </c>
      <c r="B67">
        <v>2023</v>
      </c>
      <c r="C67" s="7" t="s">
        <v>16</v>
      </c>
      <c r="D67" s="7">
        <v>3913409.12</v>
      </c>
      <c r="E67" s="1"/>
      <c r="F67" s="2"/>
      <c r="L67" s="1"/>
    </row>
    <row r="68" spans="1:12" x14ac:dyDescent="0.25">
      <c r="A68" t="s">
        <v>50</v>
      </c>
      <c r="B68">
        <v>2023</v>
      </c>
      <c r="C68" s="7" t="s">
        <v>17</v>
      </c>
      <c r="D68" s="7">
        <v>6287420.7999999998</v>
      </c>
      <c r="E68" s="1"/>
      <c r="F68" s="2"/>
      <c r="L68" s="1"/>
    </row>
    <row r="69" spans="1:12" x14ac:dyDescent="0.25">
      <c r="A69" t="s">
        <v>50</v>
      </c>
      <c r="B69">
        <v>2023</v>
      </c>
      <c r="C69" s="7" t="s">
        <v>18</v>
      </c>
      <c r="D69" s="7">
        <v>5316240.83</v>
      </c>
      <c r="E69" s="1"/>
      <c r="F69" s="2"/>
      <c r="L69" s="1"/>
    </row>
    <row r="70" spans="1:12" x14ac:dyDescent="0.25">
      <c r="A70" t="s">
        <v>50</v>
      </c>
      <c r="B70">
        <v>2023</v>
      </c>
      <c r="C70" s="7" t="s">
        <v>19</v>
      </c>
      <c r="D70" s="7">
        <v>3753492.79</v>
      </c>
      <c r="E70" s="1"/>
      <c r="F70" s="2"/>
      <c r="L70" s="1"/>
    </row>
    <row r="71" spans="1:12" x14ac:dyDescent="0.25">
      <c r="A71" t="s">
        <v>50</v>
      </c>
      <c r="B71">
        <v>2023</v>
      </c>
      <c r="C71" s="7" t="s">
        <v>20</v>
      </c>
      <c r="D71" s="7">
        <v>7513412.0999999996</v>
      </c>
      <c r="E71" s="1"/>
      <c r="F71" s="2"/>
      <c r="L71" s="1"/>
    </row>
    <row r="72" spans="1:12" x14ac:dyDescent="0.25">
      <c r="A72" t="s">
        <v>50</v>
      </c>
      <c r="B72">
        <v>2023</v>
      </c>
      <c r="C72" s="7" t="s">
        <v>21</v>
      </c>
      <c r="D72" s="7">
        <v>2147661.44</v>
      </c>
      <c r="E72" s="1"/>
      <c r="F72" s="2"/>
      <c r="L72" s="1"/>
    </row>
    <row r="73" spans="1:12" x14ac:dyDescent="0.25">
      <c r="A73" t="s">
        <v>50</v>
      </c>
      <c r="B73">
        <v>2023</v>
      </c>
      <c r="C73" t="s">
        <v>22</v>
      </c>
      <c r="D73" s="7">
        <v>1515585.89</v>
      </c>
      <c r="E73" s="1"/>
      <c r="F73" s="2"/>
      <c r="L73" s="1"/>
    </row>
    <row r="74" spans="1:12" x14ac:dyDescent="0.25">
      <c r="A74" t="s">
        <v>51</v>
      </c>
      <c r="B74">
        <v>2021</v>
      </c>
      <c r="C74" s="7" t="s">
        <v>11</v>
      </c>
      <c r="D74" s="7">
        <v>7059000</v>
      </c>
      <c r="E74" s="1">
        <v>9578292.5</v>
      </c>
      <c r="F74" s="2">
        <v>9.0473067456460399</v>
      </c>
      <c r="G74">
        <v>3155</v>
      </c>
      <c r="H74">
        <v>6993</v>
      </c>
      <c r="I74">
        <v>3148</v>
      </c>
      <c r="J74">
        <v>99.67</v>
      </c>
      <c r="K74">
        <v>2.2200000000000002</v>
      </c>
      <c r="L74" s="1">
        <v>105868992.5</v>
      </c>
    </row>
    <row r="75" spans="1:12" x14ac:dyDescent="0.25">
      <c r="A75" t="s">
        <v>51</v>
      </c>
      <c r="B75">
        <v>2021</v>
      </c>
      <c r="C75" s="7" t="s">
        <v>12</v>
      </c>
      <c r="D75" s="7">
        <v>6792605</v>
      </c>
    </row>
    <row r="76" spans="1:12" x14ac:dyDescent="0.25">
      <c r="A76" t="s">
        <v>51</v>
      </c>
      <c r="B76">
        <v>2021</v>
      </c>
      <c r="C76" s="7" t="s">
        <v>13</v>
      </c>
      <c r="D76" s="7">
        <v>5816595</v>
      </c>
    </row>
    <row r="77" spans="1:12" x14ac:dyDescent="0.25">
      <c r="A77" t="s">
        <v>51</v>
      </c>
      <c r="B77">
        <v>2021</v>
      </c>
      <c r="C77" s="7" t="s">
        <v>14</v>
      </c>
      <c r="D77" s="7">
        <v>12085190</v>
      </c>
    </row>
    <row r="78" spans="1:12" x14ac:dyDescent="0.25">
      <c r="A78" t="s">
        <v>51</v>
      </c>
      <c r="B78">
        <v>2021</v>
      </c>
      <c r="C78" s="7" t="s">
        <v>15</v>
      </c>
      <c r="D78" s="7">
        <v>9625560</v>
      </c>
    </row>
    <row r="79" spans="1:12" x14ac:dyDescent="0.25">
      <c r="A79" t="s">
        <v>51</v>
      </c>
      <c r="B79">
        <v>2021</v>
      </c>
      <c r="C79" s="7" t="s">
        <v>16</v>
      </c>
      <c r="D79" s="7">
        <v>9564670</v>
      </c>
    </row>
    <row r="80" spans="1:12" x14ac:dyDescent="0.25">
      <c r="A80" t="s">
        <v>51</v>
      </c>
      <c r="B80">
        <v>2021</v>
      </c>
      <c r="C80" s="7" t="s">
        <v>17</v>
      </c>
      <c r="D80" s="7">
        <v>12499930</v>
      </c>
    </row>
    <row r="81" spans="1:12" x14ac:dyDescent="0.25">
      <c r="A81" t="s">
        <v>51</v>
      </c>
      <c r="B81">
        <v>2021</v>
      </c>
      <c r="C81" s="7" t="s">
        <v>18</v>
      </c>
      <c r="D81" s="7">
        <v>6931170</v>
      </c>
    </row>
    <row r="82" spans="1:12" x14ac:dyDescent="0.25">
      <c r="A82" t="s">
        <v>51</v>
      </c>
      <c r="B82">
        <v>2021</v>
      </c>
      <c r="C82" s="7" t="s">
        <v>19</v>
      </c>
      <c r="D82" s="7">
        <v>9654590</v>
      </c>
    </row>
    <row r="83" spans="1:12" x14ac:dyDescent="0.25">
      <c r="A83" t="s">
        <v>51</v>
      </c>
      <c r="B83">
        <v>2021</v>
      </c>
      <c r="C83" s="7" t="s">
        <v>20</v>
      </c>
      <c r="D83" s="7">
        <v>7468302.5</v>
      </c>
    </row>
    <row r="84" spans="1:12" x14ac:dyDescent="0.25">
      <c r="A84" t="s">
        <v>51</v>
      </c>
      <c r="B84">
        <v>2021</v>
      </c>
      <c r="C84" s="7" t="s">
        <v>21</v>
      </c>
      <c r="D84" s="7">
        <v>10131070</v>
      </c>
    </row>
    <row r="85" spans="1:12" x14ac:dyDescent="0.25">
      <c r="A85" t="s">
        <v>51</v>
      </c>
      <c r="B85">
        <v>2021</v>
      </c>
      <c r="C85" t="s">
        <v>22</v>
      </c>
      <c r="D85" s="7">
        <v>8240310</v>
      </c>
    </row>
    <row r="86" spans="1:12" x14ac:dyDescent="0.25">
      <c r="A86" t="s">
        <v>51</v>
      </c>
      <c r="B86">
        <v>2022</v>
      </c>
      <c r="C86" s="7" t="s">
        <v>11</v>
      </c>
      <c r="D86" s="7">
        <v>3694220</v>
      </c>
      <c r="E86" s="1">
        <v>12788902.789999999</v>
      </c>
      <c r="F86" s="2">
        <v>8.3434124993919614</v>
      </c>
      <c r="G86">
        <v>3012</v>
      </c>
      <c r="H86">
        <v>7152</v>
      </c>
      <c r="I86">
        <v>3007</v>
      </c>
      <c r="J86">
        <v>99.93</v>
      </c>
      <c r="K86">
        <v>2.38</v>
      </c>
      <c r="L86" s="1">
        <v>153281439.59</v>
      </c>
    </row>
    <row r="87" spans="1:12" x14ac:dyDescent="0.25">
      <c r="A87" t="s">
        <v>51</v>
      </c>
      <c r="B87">
        <v>2022</v>
      </c>
      <c r="C87" s="7" t="s">
        <v>12</v>
      </c>
      <c r="D87" s="7">
        <v>8299320</v>
      </c>
    </row>
    <row r="88" spans="1:12" x14ac:dyDescent="0.25">
      <c r="A88" t="s">
        <v>51</v>
      </c>
      <c r="B88">
        <v>2022</v>
      </c>
      <c r="C88" s="7" t="s">
        <v>13</v>
      </c>
      <c r="D88" s="7">
        <v>18664040</v>
      </c>
    </row>
    <row r="89" spans="1:12" x14ac:dyDescent="0.25">
      <c r="A89" t="s">
        <v>51</v>
      </c>
      <c r="B89">
        <v>2022</v>
      </c>
      <c r="C89" s="7" t="s">
        <v>14</v>
      </c>
      <c r="D89" s="7">
        <v>12094060</v>
      </c>
    </row>
    <row r="90" spans="1:12" x14ac:dyDescent="0.25">
      <c r="A90" t="s">
        <v>51</v>
      </c>
      <c r="B90">
        <v>2022</v>
      </c>
      <c r="C90" s="7" t="s">
        <v>15</v>
      </c>
      <c r="D90" s="7">
        <v>12499240</v>
      </c>
    </row>
    <row r="91" spans="1:12" x14ac:dyDescent="0.25">
      <c r="A91" t="s">
        <v>51</v>
      </c>
      <c r="B91">
        <v>2022</v>
      </c>
      <c r="C91" s="7" t="s">
        <v>16</v>
      </c>
      <c r="D91" s="7">
        <v>10243450</v>
      </c>
    </row>
    <row r="92" spans="1:12" x14ac:dyDescent="0.25">
      <c r="A92" t="s">
        <v>51</v>
      </c>
      <c r="B92">
        <v>2022</v>
      </c>
      <c r="C92" s="7" t="s">
        <v>17</v>
      </c>
      <c r="D92" s="7">
        <v>15048068</v>
      </c>
    </row>
    <row r="93" spans="1:12" x14ac:dyDescent="0.25">
      <c r="A93" t="s">
        <v>51</v>
      </c>
      <c r="B93">
        <v>2022</v>
      </c>
      <c r="C93" s="7" t="s">
        <v>18</v>
      </c>
      <c r="D93" s="7">
        <v>10818039</v>
      </c>
    </row>
    <row r="94" spans="1:12" x14ac:dyDescent="0.25">
      <c r="A94" t="s">
        <v>51</v>
      </c>
      <c r="B94">
        <v>2022</v>
      </c>
      <c r="C94" s="7" t="s">
        <v>19</v>
      </c>
      <c r="D94" s="7">
        <v>11255228</v>
      </c>
    </row>
    <row r="95" spans="1:12" x14ac:dyDescent="0.25">
      <c r="A95" t="s">
        <v>51</v>
      </c>
      <c r="B95">
        <v>2022</v>
      </c>
      <c r="C95" s="7" t="s">
        <v>20</v>
      </c>
      <c r="D95" s="7">
        <v>12623859</v>
      </c>
    </row>
    <row r="96" spans="1:12" x14ac:dyDescent="0.25">
      <c r="A96" t="s">
        <v>51</v>
      </c>
      <c r="B96">
        <v>2022</v>
      </c>
      <c r="C96" s="7" t="s">
        <v>21</v>
      </c>
      <c r="D96" s="7">
        <v>19767900</v>
      </c>
    </row>
    <row r="97" spans="1:12" x14ac:dyDescent="0.25">
      <c r="A97" t="s">
        <v>51</v>
      </c>
      <c r="B97">
        <v>2022</v>
      </c>
      <c r="C97" t="s">
        <v>22</v>
      </c>
      <c r="D97" s="7">
        <v>10354928</v>
      </c>
    </row>
    <row r="98" spans="1:12" x14ac:dyDescent="0.25">
      <c r="A98" t="s">
        <v>51</v>
      </c>
      <c r="B98">
        <v>2023</v>
      </c>
      <c r="C98" s="7" t="s">
        <v>11</v>
      </c>
      <c r="D98" s="7">
        <v>9094530.6300000008</v>
      </c>
      <c r="E98" s="1">
        <v>2217841.23</v>
      </c>
      <c r="F98" s="2">
        <v>2.1496904517641497</v>
      </c>
      <c r="G98">
        <v>1676</v>
      </c>
      <c r="H98">
        <v>3909</v>
      </c>
      <c r="I98">
        <v>1676</v>
      </c>
      <c r="J98">
        <v>100</v>
      </c>
      <c r="K98">
        <v>2.34</v>
      </c>
      <c r="L98" s="1">
        <v>103170260.08</v>
      </c>
    </row>
    <row r="99" spans="1:12" x14ac:dyDescent="0.25">
      <c r="A99" t="s">
        <v>51</v>
      </c>
      <c r="B99">
        <v>2023</v>
      </c>
      <c r="C99" s="7" t="s">
        <v>12</v>
      </c>
      <c r="D99" s="7">
        <v>7551111.75</v>
      </c>
    </row>
    <row r="100" spans="1:12" x14ac:dyDescent="0.25">
      <c r="A100" t="s">
        <v>51</v>
      </c>
      <c r="B100">
        <v>2023</v>
      </c>
      <c r="C100" s="7" t="s">
        <v>13</v>
      </c>
      <c r="D100" s="7">
        <v>9863378.6899999995</v>
      </c>
    </row>
    <row r="101" spans="1:12" x14ac:dyDescent="0.25">
      <c r="A101" t="s">
        <v>51</v>
      </c>
      <c r="B101">
        <v>2023</v>
      </c>
      <c r="C101" s="7" t="s">
        <v>14</v>
      </c>
      <c r="D101" s="7">
        <v>6911990.9299999997</v>
      </c>
    </row>
    <row r="102" spans="1:12" x14ac:dyDescent="0.25">
      <c r="A102" t="s">
        <v>51</v>
      </c>
      <c r="B102">
        <v>2023</v>
      </c>
      <c r="C102" s="7" t="s">
        <v>15</v>
      </c>
      <c r="D102" s="7">
        <v>10346437.449999999</v>
      </c>
    </row>
    <row r="103" spans="1:12" x14ac:dyDescent="0.25">
      <c r="A103" t="s">
        <v>51</v>
      </c>
      <c r="B103">
        <v>2023</v>
      </c>
      <c r="C103" s="7" t="s">
        <v>16</v>
      </c>
      <c r="D103" s="7">
        <v>7081414.46</v>
      </c>
    </row>
    <row r="104" spans="1:12" x14ac:dyDescent="0.25">
      <c r="A104" t="s">
        <v>51</v>
      </c>
      <c r="B104">
        <v>2023</v>
      </c>
      <c r="C104" s="7" t="s">
        <v>17</v>
      </c>
      <c r="D104" s="7">
        <v>10281234.029999999</v>
      </c>
    </row>
    <row r="105" spans="1:12" x14ac:dyDescent="0.25">
      <c r="A105" t="s">
        <v>51</v>
      </c>
      <c r="B105">
        <v>2023</v>
      </c>
      <c r="C105" s="7" t="s">
        <v>18</v>
      </c>
      <c r="D105" s="7">
        <v>14141571.73</v>
      </c>
    </row>
    <row r="106" spans="1:12" x14ac:dyDescent="0.25">
      <c r="A106" t="s">
        <v>51</v>
      </c>
      <c r="B106">
        <v>2023</v>
      </c>
      <c r="C106" s="7" t="s">
        <v>19</v>
      </c>
      <c r="D106" s="7">
        <v>8067696.7999999998</v>
      </c>
    </row>
    <row r="107" spans="1:12" x14ac:dyDescent="0.25">
      <c r="A107" t="s">
        <v>51</v>
      </c>
      <c r="B107">
        <v>2023</v>
      </c>
      <c r="C107" s="7" t="s">
        <v>20</v>
      </c>
      <c r="D107" s="7">
        <v>13946489.99</v>
      </c>
    </row>
    <row r="108" spans="1:12" x14ac:dyDescent="0.25">
      <c r="A108" t="s">
        <v>51</v>
      </c>
      <c r="B108">
        <v>2023</v>
      </c>
      <c r="C108" s="7" t="s">
        <v>21</v>
      </c>
      <c r="D108" s="7">
        <v>4046886.76</v>
      </c>
    </row>
    <row r="109" spans="1:12" x14ac:dyDescent="0.25">
      <c r="A109" t="s">
        <v>51</v>
      </c>
      <c r="B109">
        <v>2023</v>
      </c>
      <c r="C109" t="s">
        <v>22</v>
      </c>
      <c r="D109" s="7">
        <v>1762985.13</v>
      </c>
    </row>
    <row r="110" spans="1:12" x14ac:dyDescent="0.25">
      <c r="A110" t="s">
        <v>52</v>
      </c>
      <c r="B110">
        <v>2021</v>
      </c>
      <c r="C110" s="7" t="s">
        <v>11</v>
      </c>
      <c r="D110" s="7">
        <v>3567800</v>
      </c>
      <c r="E110" s="1">
        <v>5991070</v>
      </c>
      <c r="F110" s="2">
        <v>10.148734565328898</v>
      </c>
      <c r="G110">
        <v>1795</v>
      </c>
      <c r="H110">
        <v>4003</v>
      </c>
      <c r="I110">
        <v>1712</v>
      </c>
      <c r="J110">
        <v>94.66</v>
      </c>
      <c r="K110">
        <v>2.23</v>
      </c>
      <c r="L110" s="1">
        <v>59032680</v>
      </c>
    </row>
    <row r="111" spans="1:12" x14ac:dyDescent="0.25">
      <c r="A111" t="s">
        <v>52</v>
      </c>
      <c r="B111">
        <v>2021</v>
      </c>
      <c r="C111" s="7" t="s">
        <v>12</v>
      </c>
      <c r="D111" s="7">
        <v>4571430</v>
      </c>
    </row>
    <row r="112" spans="1:12" x14ac:dyDescent="0.25">
      <c r="A112" t="s">
        <v>52</v>
      </c>
      <c r="B112">
        <v>2021</v>
      </c>
      <c r="C112" s="7" t="s">
        <v>13</v>
      </c>
      <c r="D112" s="7">
        <v>3472330</v>
      </c>
    </row>
    <row r="113" spans="1:12" x14ac:dyDescent="0.25">
      <c r="A113" t="s">
        <v>52</v>
      </c>
      <c r="B113">
        <v>2021</v>
      </c>
      <c r="C113" s="7" t="s">
        <v>14</v>
      </c>
      <c r="D113" s="7">
        <v>5841770</v>
      </c>
    </row>
    <row r="114" spans="1:12" x14ac:dyDescent="0.25">
      <c r="A114" t="s">
        <v>52</v>
      </c>
      <c r="B114">
        <v>2021</v>
      </c>
      <c r="C114" s="7" t="s">
        <v>15</v>
      </c>
      <c r="D114" s="7">
        <v>4872880</v>
      </c>
    </row>
    <row r="115" spans="1:12" x14ac:dyDescent="0.25">
      <c r="A115" t="s">
        <v>52</v>
      </c>
      <c r="B115">
        <v>2021</v>
      </c>
      <c r="C115" s="7" t="s">
        <v>16</v>
      </c>
      <c r="D115" s="7">
        <v>4670900</v>
      </c>
    </row>
    <row r="116" spans="1:12" x14ac:dyDescent="0.25">
      <c r="A116" t="s">
        <v>52</v>
      </c>
      <c r="B116">
        <v>2021</v>
      </c>
      <c r="C116" s="7" t="s">
        <v>17</v>
      </c>
      <c r="D116" s="7">
        <v>5899870</v>
      </c>
    </row>
    <row r="117" spans="1:12" x14ac:dyDescent="0.25">
      <c r="A117" t="s">
        <v>52</v>
      </c>
      <c r="B117">
        <v>2021</v>
      </c>
      <c r="C117" s="7" t="s">
        <v>18</v>
      </c>
      <c r="D117" s="7">
        <v>2960250</v>
      </c>
    </row>
    <row r="118" spans="1:12" x14ac:dyDescent="0.25">
      <c r="A118" t="s">
        <v>52</v>
      </c>
      <c r="B118">
        <v>2021</v>
      </c>
      <c r="C118" s="7" t="s">
        <v>19</v>
      </c>
      <c r="D118" s="7">
        <v>6037600</v>
      </c>
    </row>
    <row r="119" spans="1:12" x14ac:dyDescent="0.25">
      <c r="A119" t="s">
        <v>52</v>
      </c>
      <c r="B119">
        <v>2021</v>
      </c>
      <c r="C119" s="7" t="s">
        <v>20</v>
      </c>
      <c r="D119" s="7">
        <v>3898910</v>
      </c>
    </row>
    <row r="120" spans="1:12" x14ac:dyDescent="0.25">
      <c r="A120" t="s">
        <v>52</v>
      </c>
      <c r="B120">
        <v>2021</v>
      </c>
      <c r="C120" s="7" t="s">
        <v>21</v>
      </c>
      <c r="D120" s="7">
        <v>6040970</v>
      </c>
    </row>
    <row r="121" spans="1:12" x14ac:dyDescent="0.25">
      <c r="A121" t="s">
        <v>52</v>
      </c>
      <c r="B121">
        <v>2021</v>
      </c>
      <c r="C121" t="s">
        <v>22</v>
      </c>
      <c r="D121" s="7">
        <v>7197970</v>
      </c>
    </row>
    <row r="122" spans="1:12" x14ac:dyDescent="0.25">
      <c r="A122" t="s">
        <v>52</v>
      </c>
      <c r="B122">
        <v>2022</v>
      </c>
      <c r="C122" s="7" t="s">
        <v>11</v>
      </c>
      <c r="D122" s="7">
        <v>3215610</v>
      </c>
      <c r="E122" s="1">
        <v>7432742.2999999998</v>
      </c>
      <c r="F122" s="2">
        <v>9.3199084635541478</v>
      </c>
      <c r="G122">
        <v>1666</v>
      </c>
      <c r="H122">
        <v>4055</v>
      </c>
      <c r="I122">
        <v>1630</v>
      </c>
      <c r="J122">
        <v>98.5</v>
      </c>
      <c r="K122">
        <v>2.44</v>
      </c>
      <c r="L122" s="1">
        <v>79751237.140000001</v>
      </c>
    </row>
    <row r="123" spans="1:12" x14ac:dyDescent="0.25">
      <c r="A123" t="s">
        <v>52</v>
      </c>
      <c r="B123">
        <v>2022</v>
      </c>
      <c r="C123" s="7" t="s">
        <v>12</v>
      </c>
      <c r="D123" s="7">
        <v>4620770</v>
      </c>
    </row>
    <row r="124" spans="1:12" x14ac:dyDescent="0.25">
      <c r="A124" t="s">
        <v>52</v>
      </c>
      <c r="B124">
        <v>2022</v>
      </c>
      <c r="C124" s="7" t="s">
        <v>13</v>
      </c>
      <c r="D124" s="7">
        <v>7959050</v>
      </c>
    </row>
    <row r="125" spans="1:12" x14ac:dyDescent="0.25">
      <c r="A125" t="s">
        <v>52</v>
      </c>
      <c r="B125">
        <v>2022</v>
      </c>
      <c r="C125" s="7" t="s">
        <v>14</v>
      </c>
      <c r="D125" s="7">
        <v>5929140</v>
      </c>
    </row>
    <row r="126" spans="1:12" x14ac:dyDescent="0.25">
      <c r="A126" t="s">
        <v>52</v>
      </c>
      <c r="B126">
        <v>2022</v>
      </c>
      <c r="C126" s="7" t="s">
        <v>15</v>
      </c>
      <c r="D126" s="7">
        <v>6628700</v>
      </c>
    </row>
    <row r="127" spans="1:12" x14ac:dyDescent="0.25">
      <c r="A127" t="s">
        <v>52</v>
      </c>
      <c r="B127">
        <v>2022</v>
      </c>
      <c r="C127" s="7" t="s">
        <v>16</v>
      </c>
      <c r="D127" s="7">
        <v>5286600</v>
      </c>
    </row>
    <row r="128" spans="1:12" x14ac:dyDescent="0.25">
      <c r="A128" t="s">
        <v>52</v>
      </c>
      <c r="B128">
        <v>2022</v>
      </c>
      <c r="C128" s="7" t="s">
        <v>17</v>
      </c>
      <c r="D128" s="7">
        <v>7606115</v>
      </c>
    </row>
    <row r="129" spans="1:12" x14ac:dyDescent="0.25">
      <c r="A129" t="s">
        <v>52</v>
      </c>
      <c r="B129">
        <v>2022</v>
      </c>
      <c r="C129" s="7" t="s">
        <v>18</v>
      </c>
      <c r="D129" s="7">
        <v>4808206</v>
      </c>
    </row>
    <row r="130" spans="1:12" x14ac:dyDescent="0.25">
      <c r="A130" t="s">
        <v>52</v>
      </c>
      <c r="B130">
        <v>2022</v>
      </c>
      <c r="C130" s="7" t="s">
        <v>19</v>
      </c>
      <c r="D130" s="7">
        <v>6846544</v>
      </c>
    </row>
    <row r="131" spans="1:12" x14ac:dyDescent="0.25">
      <c r="A131" t="s">
        <v>52</v>
      </c>
      <c r="B131">
        <v>2022</v>
      </c>
      <c r="C131" s="7" t="s">
        <v>20</v>
      </c>
      <c r="D131" s="7">
        <v>6364749</v>
      </c>
    </row>
    <row r="132" spans="1:12" x14ac:dyDescent="0.25">
      <c r="A132" t="s">
        <v>52</v>
      </c>
      <c r="B132">
        <v>2022</v>
      </c>
      <c r="C132" s="7" t="s">
        <v>21</v>
      </c>
      <c r="D132" s="7">
        <v>10130825</v>
      </c>
    </row>
    <row r="133" spans="1:12" x14ac:dyDescent="0.25">
      <c r="A133" t="s">
        <v>52</v>
      </c>
      <c r="B133">
        <v>2022</v>
      </c>
      <c r="C133" t="s">
        <v>22</v>
      </c>
      <c r="D133" s="7">
        <v>16124555</v>
      </c>
    </row>
    <row r="134" spans="1:12" x14ac:dyDescent="0.25">
      <c r="A134" t="s">
        <v>52</v>
      </c>
      <c r="B134">
        <v>2023</v>
      </c>
      <c r="C134" s="7" t="s">
        <v>11</v>
      </c>
      <c r="D134" s="7">
        <v>4652171.34</v>
      </c>
      <c r="E134" s="1">
        <v>1814261.75</v>
      </c>
      <c r="F134" s="2">
        <v>3.4073409095872704</v>
      </c>
      <c r="G134">
        <v>1040</v>
      </c>
      <c r="H134">
        <v>2240</v>
      </c>
      <c r="I134">
        <v>1025</v>
      </c>
      <c r="J134">
        <v>99</v>
      </c>
      <c r="K134">
        <v>2.15</v>
      </c>
      <c r="L134" s="1">
        <v>53245677.439999998</v>
      </c>
    </row>
    <row r="135" spans="1:12" x14ac:dyDescent="0.25">
      <c r="A135" t="s">
        <v>52</v>
      </c>
      <c r="B135">
        <v>2023</v>
      </c>
      <c r="C135" s="7" t="s">
        <v>12</v>
      </c>
      <c r="D135" s="7">
        <v>4667916.5999999996</v>
      </c>
    </row>
    <row r="136" spans="1:12" x14ac:dyDescent="0.25">
      <c r="A136" t="s">
        <v>52</v>
      </c>
      <c r="B136">
        <v>2023</v>
      </c>
      <c r="C136" s="7" t="s">
        <v>13</v>
      </c>
      <c r="D136" s="7">
        <v>5134403.17</v>
      </c>
    </row>
    <row r="137" spans="1:12" x14ac:dyDescent="0.25">
      <c r="A137" t="s">
        <v>52</v>
      </c>
      <c r="B137">
        <v>2023</v>
      </c>
      <c r="C137" s="7" t="s">
        <v>14</v>
      </c>
      <c r="D137" s="7">
        <v>3973557.44</v>
      </c>
    </row>
    <row r="138" spans="1:12" x14ac:dyDescent="0.25">
      <c r="A138" t="s">
        <v>52</v>
      </c>
      <c r="B138">
        <v>2023</v>
      </c>
      <c r="C138" s="7" t="s">
        <v>15</v>
      </c>
      <c r="D138" s="7">
        <v>6574589.8099999996</v>
      </c>
    </row>
    <row r="139" spans="1:12" x14ac:dyDescent="0.25">
      <c r="A139" t="s">
        <v>52</v>
      </c>
      <c r="B139">
        <v>2023</v>
      </c>
      <c r="C139" s="7" t="s">
        <v>16</v>
      </c>
      <c r="D139" s="7">
        <v>3415856.68</v>
      </c>
    </row>
    <row r="140" spans="1:12" x14ac:dyDescent="0.25">
      <c r="A140" t="s">
        <v>52</v>
      </c>
      <c r="B140">
        <v>2023</v>
      </c>
      <c r="C140" s="7" t="s">
        <v>17</v>
      </c>
      <c r="D140" s="7">
        <v>4287953.25</v>
      </c>
    </row>
    <row r="141" spans="1:12" x14ac:dyDescent="0.25">
      <c r="A141" t="s">
        <v>52</v>
      </c>
      <c r="B141">
        <v>2023</v>
      </c>
      <c r="C141" s="7" t="s">
        <v>18</v>
      </c>
      <c r="D141" s="7">
        <v>5862074.54</v>
      </c>
    </row>
    <row r="142" spans="1:12" x14ac:dyDescent="0.25">
      <c r="A142" t="s">
        <v>52</v>
      </c>
      <c r="B142">
        <v>2023</v>
      </c>
      <c r="C142" s="7" t="s">
        <v>19</v>
      </c>
      <c r="D142" s="7">
        <v>3368533.15</v>
      </c>
    </row>
    <row r="143" spans="1:12" x14ac:dyDescent="0.25">
      <c r="A143" t="s">
        <v>52</v>
      </c>
      <c r="B143">
        <v>2023</v>
      </c>
      <c r="C143" s="7" t="s">
        <v>20</v>
      </c>
      <c r="D143" s="7">
        <v>6625791.6100000003</v>
      </c>
    </row>
    <row r="144" spans="1:12" x14ac:dyDescent="0.25">
      <c r="A144" t="s">
        <v>52</v>
      </c>
      <c r="B144">
        <v>2023</v>
      </c>
      <c r="C144" s="7" t="s">
        <v>21</v>
      </c>
      <c r="D144" s="7">
        <v>3712100.73</v>
      </c>
    </row>
    <row r="145" spans="1:12" x14ac:dyDescent="0.25">
      <c r="A145" t="s">
        <v>52</v>
      </c>
      <c r="B145">
        <v>2023</v>
      </c>
      <c r="C145" t="s">
        <v>22</v>
      </c>
      <c r="D145" s="7">
        <v>967533.69</v>
      </c>
    </row>
    <row r="146" spans="1:12" x14ac:dyDescent="0.25">
      <c r="A146" t="s">
        <v>53</v>
      </c>
      <c r="B146">
        <v>2021</v>
      </c>
      <c r="C146" s="7" t="s">
        <v>11</v>
      </c>
      <c r="D146" s="7">
        <v>5755900</v>
      </c>
      <c r="E146" s="6">
        <v>10980310</v>
      </c>
      <c r="F146" s="2">
        <v>11.073388474158385</v>
      </c>
      <c r="G146">
        <v>2560</v>
      </c>
      <c r="H146">
        <v>6703</v>
      </c>
      <c r="I146">
        <v>1888</v>
      </c>
      <c r="J146">
        <v>81.83</v>
      </c>
      <c r="K146">
        <v>2.62</v>
      </c>
      <c r="L146" s="1">
        <v>99159440</v>
      </c>
    </row>
    <row r="147" spans="1:12" x14ac:dyDescent="0.25">
      <c r="A147" t="s">
        <v>53</v>
      </c>
      <c r="B147">
        <v>2021</v>
      </c>
      <c r="C147" s="7" t="s">
        <v>12</v>
      </c>
      <c r="D147" s="7">
        <v>7057170</v>
      </c>
    </row>
    <row r="148" spans="1:12" x14ac:dyDescent="0.25">
      <c r="A148" t="s">
        <v>53</v>
      </c>
      <c r="B148">
        <v>2021</v>
      </c>
      <c r="C148" s="7" t="s">
        <v>13</v>
      </c>
      <c r="D148" s="7">
        <v>4608200</v>
      </c>
    </row>
    <row r="149" spans="1:12" x14ac:dyDescent="0.25">
      <c r="A149" t="s">
        <v>53</v>
      </c>
      <c r="B149">
        <v>2021</v>
      </c>
      <c r="C149" s="7" t="s">
        <v>14</v>
      </c>
      <c r="D149" s="7">
        <v>7820730</v>
      </c>
    </row>
    <row r="150" spans="1:12" x14ac:dyDescent="0.25">
      <c r="A150" t="s">
        <v>53</v>
      </c>
      <c r="B150">
        <v>2021</v>
      </c>
      <c r="C150" s="7" t="s">
        <v>15</v>
      </c>
      <c r="D150" s="7">
        <v>7605680</v>
      </c>
    </row>
    <row r="151" spans="1:12" x14ac:dyDescent="0.25">
      <c r="A151" t="s">
        <v>53</v>
      </c>
      <c r="B151">
        <v>2021</v>
      </c>
      <c r="C151" s="7" t="s">
        <v>16</v>
      </c>
      <c r="D151" s="7">
        <v>10235130</v>
      </c>
    </row>
    <row r="152" spans="1:12" x14ac:dyDescent="0.25">
      <c r="A152" t="s">
        <v>53</v>
      </c>
      <c r="B152">
        <v>2021</v>
      </c>
      <c r="C152" s="7" t="s">
        <v>17</v>
      </c>
      <c r="D152" s="7">
        <v>12015560</v>
      </c>
    </row>
    <row r="153" spans="1:12" x14ac:dyDescent="0.25">
      <c r="A153" t="s">
        <v>53</v>
      </c>
      <c r="B153">
        <v>2021</v>
      </c>
      <c r="C153" s="7" t="s">
        <v>18</v>
      </c>
      <c r="D153" s="7">
        <v>6540200</v>
      </c>
    </row>
    <row r="154" spans="1:12" x14ac:dyDescent="0.25">
      <c r="A154" t="s">
        <v>53</v>
      </c>
      <c r="B154">
        <v>2021</v>
      </c>
      <c r="C154" s="7" t="s">
        <v>19</v>
      </c>
      <c r="D154" s="7">
        <v>8674220</v>
      </c>
    </row>
    <row r="155" spans="1:12" x14ac:dyDescent="0.25">
      <c r="A155" t="s">
        <v>53</v>
      </c>
      <c r="B155">
        <v>2021</v>
      </c>
      <c r="C155" s="7" t="s">
        <v>20</v>
      </c>
      <c r="D155" s="7">
        <v>9232142.5</v>
      </c>
    </row>
    <row r="156" spans="1:12" x14ac:dyDescent="0.25">
      <c r="A156" t="s">
        <v>53</v>
      </c>
      <c r="B156">
        <v>2021</v>
      </c>
      <c r="C156" s="7" t="s">
        <v>21</v>
      </c>
      <c r="D156" s="7">
        <v>9686907.5</v>
      </c>
    </row>
    <row r="157" spans="1:12" x14ac:dyDescent="0.25">
      <c r="A157" t="s">
        <v>53</v>
      </c>
      <c r="B157">
        <v>2021</v>
      </c>
      <c r="C157" t="s">
        <v>22</v>
      </c>
      <c r="D157" s="7">
        <v>9848580</v>
      </c>
    </row>
    <row r="158" spans="1:12" x14ac:dyDescent="0.25">
      <c r="A158" t="s">
        <v>53</v>
      </c>
      <c r="B158">
        <v>2022</v>
      </c>
      <c r="C158" s="7" t="s">
        <v>11</v>
      </c>
      <c r="D158" s="7">
        <v>4832303</v>
      </c>
      <c r="E158" s="1">
        <v>9169854.5</v>
      </c>
      <c r="F158" s="2">
        <v>8.1599936101662287</v>
      </c>
      <c r="G158">
        <v>2383</v>
      </c>
      <c r="H158">
        <v>5425</v>
      </c>
      <c r="I158">
        <v>2146</v>
      </c>
      <c r="J158">
        <v>91.83</v>
      </c>
      <c r="K158">
        <v>2.2799999999999998</v>
      </c>
      <c r="L158" s="1">
        <v>112375755.89</v>
      </c>
    </row>
    <row r="159" spans="1:12" x14ac:dyDescent="0.25">
      <c r="A159" t="s">
        <v>53</v>
      </c>
      <c r="B159">
        <v>2022</v>
      </c>
      <c r="C159" s="7" t="s">
        <v>12</v>
      </c>
      <c r="D159" s="7">
        <v>5921110</v>
      </c>
    </row>
    <row r="160" spans="1:12" x14ac:dyDescent="0.25">
      <c r="A160" t="s">
        <v>53</v>
      </c>
      <c r="B160">
        <v>2022</v>
      </c>
      <c r="C160" s="7" t="s">
        <v>13</v>
      </c>
      <c r="D160" s="7">
        <v>11532350</v>
      </c>
    </row>
    <row r="161" spans="1:12" x14ac:dyDescent="0.25">
      <c r="A161" t="s">
        <v>53</v>
      </c>
      <c r="B161">
        <v>2022</v>
      </c>
      <c r="C161" s="7" t="s">
        <v>14</v>
      </c>
      <c r="D161" s="7">
        <v>7860745</v>
      </c>
    </row>
    <row r="162" spans="1:12" x14ac:dyDescent="0.25">
      <c r="A162" t="s">
        <v>53</v>
      </c>
      <c r="B162">
        <v>2022</v>
      </c>
      <c r="C162" s="7" t="s">
        <v>15</v>
      </c>
      <c r="D162" s="7">
        <v>9786800</v>
      </c>
    </row>
    <row r="163" spans="1:12" x14ac:dyDescent="0.25">
      <c r="A163" t="s">
        <v>53</v>
      </c>
      <c r="B163">
        <v>2022</v>
      </c>
      <c r="C163" s="7" t="s">
        <v>16</v>
      </c>
      <c r="D163" s="7">
        <v>7780250</v>
      </c>
    </row>
    <row r="164" spans="1:12" x14ac:dyDescent="0.25">
      <c r="A164" t="s">
        <v>53</v>
      </c>
      <c r="B164">
        <v>2022</v>
      </c>
      <c r="C164" s="7" t="s">
        <v>17</v>
      </c>
      <c r="D164" s="7">
        <v>9800435</v>
      </c>
    </row>
    <row r="165" spans="1:12" x14ac:dyDescent="0.25">
      <c r="A165" t="s">
        <v>53</v>
      </c>
      <c r="B165">
        <v>2022</v>
      </c>
      <c r="C165" s="7" t="s">
        <v>18</v>
      </c>
      <c r="D165" s="7">
        <v>6979223</v>
      </c>
    </row>
    <row r="166" spans="1:12" x14ac:dyDescent="0.25">
      <c r="A166" t="s">
        <v>53</v>
      </c>
      <c r="B166">
        <v>2022</v>
      </c>
      <c r="C166" s="7" t="s">
        <v>19</v>
      </c>
      <c r="D166" s="7">
        <v>7673565</v>
      </c>
    </row>
    <row r="167" spans="1:12" x14ac:dyDescent="0.25">
      <c r="A167" t="s">
        <v>53</v>
      </c>
      <c r="B167">
        <v>2022</v>
      </c>
      <c r="C167" s="7" t="s">
        <v>20</v>
      </c>
      <c r="D167" s="7">
        <v>10785635</v>
      </c>
    </row>
    <row r="168" spans="1:12" x14ac:dyDescent="0.25">
      <c r="A168" t="s">
        <v>53</v>
      </c>
      <c r="B168">
        <v>2022</v>
      </c>
      <c r="C168" s="7" t="s">
        <v>21</v>
      </c>
      <c r="D168" s="7">
        <v>13298786</v>
      </c>
    </row>
    <row r="169" spans="1:12" x14ac:dyDescent="0.25">
      <c r="A169" t="s">
        <v>53</v>
      </c>
      <c r="B169">
        <v>2022</v>
      </c>
      <c r="C169" t="s">
        <v>22</v>
      </c>
      <c r="D169" s="7">
        <v>6494181</v>
      </c>
    </row>
    <row r="170" spans="1:12" x14ac:dyDescent="0.25">
      <c r="A170" t="s">
        <v>53</v>
      </c>
      <c r="B170">
        <v>2023</v>
      </c>
      <c r="C170" s="7" t="s">
        <v>11</v>
      </c>
      <c r="D170" s="7">
        <v>11309908.98</v>
      </c>
      <c r="E170" s="1">
        <v>2570388.16</v>
      </c>
      <c r="F170" s="2">
        <v>2.5586057554219459</v>
      </c>
      <c r="G170">
        <v>1836</v>
      </c>
      <c r="H170">
        <v>3803</v>
      </c>
      <c r="I170">
        <v>1612</v>
      </c>
      <c r="J170">
        <v>90.89</v>
      </c>
      <c r="K170">
        <v>2.09</v>
      </c>
      <c r="L170" s="1">
        <v>100460500.98</v>
      </c>
    </row>
    <row r="171" spans="1:12" x14ac:dyDescent="0.25">
      <c r="A171" t="s">
        <v>53</v>
      </c>
      <c r="B171">
        <v>2023</v>
      </c>
      <c r="C171" s="7" t="s">
        <v>12</v>
      </c>
      <c r="D171" s="7">
        <v>8433517.7100000009</v>
      </c>
    </row>
    <row r="172" spans="1:12" x14ac:dyDescent="0.25">
      <c r="A172" t="s">
        <v>53</v>
      </c>
      <c r="B172">
        <v>2023</v>
      </c>
      <c r="C172" s="7" t="s">
        <v>13</v>
      </c>
      <c r="D172" s="7">
        <v>9485608.6500000004</v>
      </c>
    </row>
    <row r="173" spans="1:12" x14ac:dyDescent="0.25">
      <c r="A173" t="s">
        <v>53</v>
      </c>
      <c r="B173">
        <v>2023</v>
      </c>
      <c r="C173" s="7" t="s">
        <v>14</v>
      </c>
      <c r="D173" s="7">
        <v>5154023</v>
      </c>
    </row>
    <row r="174" spans="1:12" x14ac:dyDescent="0.25">
      <c r="A174" t="s">
        <v>53</v>
      </c>
      <c r="B174">
        <v>2023</v>
      </c>
      <c r="C174" s="7" t="s">
        <v>15</v>
      </c>
      <c r="D174" s="7">
        <v>10007083.619999999</v>
      </c>
    </row>
    <row r="175" spans="1:12" x14ac:dyDescent="0.25">
      <c r="A175" t="s">
        <v>53</v>
      </c>
      <c r="B175">
        <v>2023</v>
      </c>
      <c r="C175" s="7" t="s">
        <v>16</v>
      </c>
      <c r="D175" s="7">
        <v>6790543.29</v>
      </c>
    </row>
    <row r="176" spans="1:12" x14ac:dyDescent="0.25">
      <c r="A176" t="s">
        <v>53</v>
      </c>
      <c r="B176">
        <v>2023</v>
      </c>
      <c r="C176" s="7" t="s">
        <v>17</v>
      </c>
      <c r="D176" s="7">
        <v>9040076.75</v>
      </c>
    </row>
    <row r="177" spans="1:12" x14ac:dyDescent="0.25">
      <c r="A177" t="s">
        <v>53</v>
      </c>
      <c r="B177">
        <v>2023</v>
      </c>
      <c r="C177" s="7" t="s">
        <v>18</v>
      </c>
      <c r="D177" s="7">
        <v>11486934.390000001</v>
      </c>
    </row>
    <row r="178" spans="1:12" x14ac:dyDescent="0.25">
      <c r="A178" t="s">
        <v>53</v>
      </c>
      <c r="B178">
        <v>2023</v>
      </c>
      <c r="C178" s="7" t="s">
        <v>19</v>
      </c>
      <c r="D178" s="7">
        <v>8857878.5399999991</v>
      </c>
    </row>
    <row r="179" spans="1:12" x14ac:dyDescent="0.25">
      <c r="A179" t="s">
        <v>53</v>
      </c>
      <c r="B179">
        <v>2023</v>
      </c>
      <c r="C179" s="7" t="s">
        <v>20</v>
      </c>
      <c r="D179" s="7">
        <v>13472476.74</v>
      </c>
    </row>
    <row r="180" spans="1:12" x14ac:dyDescent="0.25">
      <c r="A180" t="s">
        <v>53</v>
      </c>
      <c r="B180">
        <v>2023</v>
      </c>
      <c r="C180" s="7" t="s">
        <v>21</v>
      </c>
      <c r="D180" s="7">
        <v>4863403.6900000004</v>
      </c>
    </row>
    <row r="181" spans="1:12" x14ac:dyDescent="0.25">
      <c r="A181" t="s">
        <v>53</v>
      </c>
      <c r="B181">
        <v>2023</v>
      </c>
      <c r="C181" t="s">
        <v>22</v>
      </c>
      <c r="D181" s="7">
        <v>2020319.96</v>
      </c>
    </row>
    <row r="182" spans="1:12" x14ac:dyDescent="0.25">
      <c r="A182" t="s">
        <v>54</v>
      </c>
      <c r="B182">
        <v>2021</v>
      </c>
      <c r="C182" s="7" t="s">
        <v>11</v>
      </c>
      <c r="D182" s="7">
        <v>9104890</v>
      </c>
      <c r="E182" s="1">
        <v>16989260.25</v>
      </c>
      <c r="F182" s="2">
        <v>14.240524098580837</v>
      </c>
      <c r="G182">
        <v>2672</v>
      </c>
      <c r="H182">
        <v>7716</v>
      </c>
      <c r="I182">
        <v>2671</v>
      </c>
      <c r="J182">
        <v>99.57</v>
      </c>
      <c r="K182">
        <v>2.89</v>
      </c>
      <c r="L182" s="1">
        <v>119302212</v>
      </c>
    </row>
    <row r="183" spans="1:12" x14ac:dyDescent="0.25">
      <c r="A183" t="s">
        <v>54</v>
      </c>
      <c r="B183">
        <v>2021</v>
      </c>
      <c r="C183" s="7" t="s">
        <v>12</v>
      </c>
      <c r="D183" s="7">
        <v>9281650</v>
      </c>
    </row>
    <row r="184" spans="1:12" x14ac:dyDescent="0.25">
      <c r="A184" t="s">
        <v>54</v>
      </c>
      <c r="B184">
        <v>2021</v>
      </c>
      <c r="C184" s="7" t="s">
        <v>13</v>
      </c>
      <c r="D184" s="7">
        <v>6375535</v>
      </c>
    </row>
    <row r="185" spans="1:12" x14ac:dyDescent="0.25">
      <c r="A185" t="s">
        <v>54</v>
      </c>
      <c r="B185">
        <v>2021</v>
      </c>
      <c r="C185" s="7" t="s">
        <v>14</v>
      </c>
      <c r="D185" s="7">
        <v>9237940</v>
      </c>
    </row>
    <row r="186" spans="1:12" x14ac:dyDescent="0.25">
      <c r="A186" t="s">
        <v>54</v>
      </c>
      <c r="B186">
        <v>2021</v>
      </c>
      <c r="C186" s="7" t="s">
        <v>15</v>
      </c>
      <c r="D186" s="7">
        <v>12169250</v>
      </c>
    </row>
    <row r="187" spans="1:12" x14ac:dyDescent="0.25">
      <c r="A187" t="s">
        <v>54</v>
      </c>
      <c r="B187">
        <v>2021</v>
      </c>
      <c r="C187" s="7" t="s">
        <v>16</v>
      </c>
      <c r="D187" s="7">
        <v>12350265</v>
      </c>
    </row>
    <row r="188" spans="1:12" x14ac:dyDescent="0.25">
      <c r="A188" t="s">
        <v>54</v>
      </c>
      <c r="B188">
        <v>2021</v>
      </c>
      <c r="C188" s="7" t="s">
        <v>17</v>
      </c>
      <c r="D188" s="7">
        <v>14203850</v>
      </c>
    </row>
    <row r="189" spans="1:12" x14ac:dyDescent="0.25">
      <c r="A189" t="s">
        <v>54</v>
      </c>
      <c r="B189">
        <v>2021</v>
      </c>
      <c r="C189" s="7" t="s">
        <v>18</v>
      </c>
      <c r="D189" s="7">
        <v>6958050</v>
      </c>
    </row>
    <row r="190" spans="1:12" x14ac:dyDescent="0.25">
      <c r="A190" t="s">
        <v>54</v>
      </c>
      <c r="B190">
        <v>2021</v>
      </c>
      <c r="C190" s="7" t="s">
        <v>19</v>
      </c>
      <c r="D190" s="7">
        <v>9713650</v>
      </c>
    </row>
    <row r="191" spans="1:12" x14ac:dyDescent="0.25">
      <c r="A191" t="s">
        <v>54</v>
      </c>
      <c r="B191">
        <v>2021</v>
      </c>
      <c r="C191" s="7" t="s">
        <v>20</v>
      </c>
      <c r="D191" s="7">
        <v>8367380</v>
      </c>
    </row>
    <row r="192" spans="1:12" x14ac:dyDescent="0.25">
      <c r="A192" t="s">
        <v>54</v>
      </c>
      <c r="B192">
        <v>2021</v>
      </c>
      <c r="C192" s="7" t="s">
        <v>21</v>
      </c>
      <c r="D192" s="7">
        <v>8449720</v>
      </c>
    </row>
    <row r="193" spans="1:12" x14ac:dyDescent="0.25">
      <c r="A193" t="s">
        <v>54</v>
      </c>
      <c r="B193">
        <v>2021</v>
      </c>
      <c r="C193" t="s">
        <v>22</v>
      </c>
      <c r="D193" s="7">
        <v>14767152</v>
      </c>
    </row>
    <row r="194" spans="1:12" x14ac:dyDescent="0.25">
      <c r="A194" t="s">
        <v>54</v>
      </c>
      <c r="B194">
        <v>2022</v>
      </c>
      <c r="C194" s="7" t="s">
        <v>11</v>
      </c>
      <c r="D194" s="7">
        <v>13461750</v>
      </c>
      <c r="E194" s="1">
        <v>10509019.75</v>
      </c>
      <c r="F194" s="2">
        <v>9.2938185387440075</v>
      </c>
      <c r="G194">
        <v>2023</v>
      </c>
      <c r="H194">
        <v>5670</v>
      </c>
      <c r="I194">
        <v>2021</v>
      </c>
      <c r="J194">
        <v>99.95</v>
      </c>
      <c r="K194">
        <v>2.81</v>
      </c>
      <c r="L194" s="1">
        <v>113075370.54000001</v>
      </c>
    </row>
    <row r="195" spans="1:12" x14ac:dyDescent="0.25">
      <c r="A195" t="s">
        <v>54</v>
      </c>
      <c r="B195">
        <v>2022</v>
      </c>
      <c r="C195" s="7" t="s">
        <v>12</v>
      </c>
      <c r="D195" s="7">
        <v>5942580</v>
      </c>
    </row>
    <row r="196" spans="1:12" x14ac:dyDescent="0.25">
      <c r="A196" t="s">
        <v>54</v>
      </c>
      <c r="B196">
        <v>2022</v>
      </c>
      <c r="C196" s="7" t="s">
        <v>13</v>
      </c>
      <c r="D196" s="7">
        <v>14584945</v>
      </c>
    </row>
    <row r="197" spans="1:12" x14ac:dyDescent="0.25">
      <c r="A197" t="s">
        <v>54</v>
      </c>
      <c r="B197">
        <v>2022</v>
      </c>
      <c r="C197" s="7" t="s">
        <v>14</v>
      </c>
      <c r="D197" s="7">
        <v>8007190</v>
      </c>
    </row>
    <row r="198" spans="1:12" x14ac:dyDescent="0.25">
      <c r="A198" t="s">
        <v>54</v>
      </c>
      <c r="B198">
        <v>2022</v>
      </c>
      <c r="C198" s="7" t="s">
        <v>15</v>
      </c>
      <c r="D198" s="7">
        <v>11189190</v>
      </c>
    </row>
    <row r="199" spans="1:12" x14ac:dyDescent="0.25">
      <c r="A199" t="s">
        <v>54</v>
      </c>
      <c r="B199">
        <v>2022</v>
      </c>
      <c r="C199" s="7" t="s">
        <v>16</v>
      </c>
      <c r="D199" s="7">
        <v>8184390</v>
      </c>
    </row>
    <row r="200" spans="1:12" x14ac:dyDescent="0.25">
      <c r="A200" t="s">
        <v>54</v>
      </c>
      <c r="B200">
        <v>2022</v>
      </c>
      <c r="C200" s="7" t="s">
        <v>17</v>
      </c>
      <c r="D200" s="7">
        <v>14294649</v>
      </c>
    </row>
    <row r="201" spans="1:12" x14ac:dyDescent="0.25">
      <c r="A201" t="s">
        <v>54</v>
      </c>
      <c r="B201">
        <v>2022</v>
      </c>
      <c r="C201" s="7" t="s">
        <v>18</v>
      </c>
      <c r="D201" s="7">
        <v>3541956</v>
      </c>
    </row>
    <row r="202" spans="1:12" x14ac:dyDescent="0.25">
      <c r="A202" t="s">
        <v>54</v>
      </c>
      <c r="B202">
        <v>2022</v>
      </c>
      <c r="C202" s="7" t="s">
        <v>19</v>
      </c>
      <c r="D202" s="7">
        <v>4977409</v>
      </c>
    </row>
    <row r="203" spans="1:12" x14ac:dyDescent="0.25">
      <c r="A203" t="s">
        <v>54</v>
      </c>
      <c r="B203">
        <v>2022</v>
      </c>
      <c r="C203" s="7" t="s">
        <v>20</v>
      </c>
      <c r="D203" s="7">
        <v>9460195</v>
      </c>
    </row>
    <row r="204" spans="1:12" x14ac:dyDescent="0.25">
      <c r="A204" t="s">
        <v>54</v>
      </c>
      <c r="B204">
        <v>2022</v>
      </c>
      <c r="C204" s="7" t="s">
        <v>21</v>
      </c>
      <c r="D204" s="7">
        <v>12836935</v>
      </c>
    </row>
    <row r="205" spans="1:12" x14ac:dyDescent="0.25">
      <c r="A205" t="s">
        <v>54</v>
      </c>
      <c r="B205">
        <v>2022</v>
      </c>
      <c r="C205" t="s">
        <v>22</v>
      </c>
      <c r="D205" s="7">
        <v>4643282</v>
      </c>
    </row>
    <row r="206" spans="1:12" x14ac:dyDescent="0.25">
      <c r="A206" t="s">
        <v>54</v>
      </c>
      <c r="B206">
        <v>2023</v>
      </c>
      <c r="C206" s="7" t="s">
        <v>11</v>
      </c>
      <c r="D206" s="7">
        <v>6071826.8300000001</v>
      </c>
      <c r="E206" s="3">
        <v>4527082.4800000004</v>
      </c>
      <c r="F206" s="4">
        <v>4.4861178861606161</v>
      </c>
      <c r="G206" s="5">
        <v>1458</v>
      </c>
      <c r="H206" s="5">
        <v>3608</v>
      </c>
      <c r="I206" s="5">
        <v>1457</v>
      </c>
      <c r="J206" s="5">
        <v>99.84</v>
      </c>
      <c r="K206" s="5">
        <v>2.48</v>
      </c>
      <c r="L206" s="3">
        <v>100913141.27</v>
      </c>
    </row>
    <row r="207" spans="1:12" x14ac:dyDescent="0.25">
      <c r="A207" t="s">
        <v>54</v>
      </c>
      <c r="B207">
        <v>2023</v>
      </c>
      <c r="C207" s="7" t="s">
        <v>12</v>
      </c>
      <c r="D207" s="7">
        <v>7405321</v>
      </c>
    </row>
    <row r="208" spans="1:12" x14ac:dyDescent="0.25">
      <c r="A208" t="s">
        <v>54</v>
      </c>
      <c r="B208">
        <v>2023</v>
      </c>
      <c r="C208" s="7" t="s">
        <v>13</v>
      </c>
      <c r="D208" s="7">
        <v>9535172.1199999992</v>
      </c>
    </row>
    <row r="209" spans="1:4" x14ac:dyDescent="0.25">
      <c r="A209" t="s">
        <v>54</v>
      </c>
      <c r="B209">
        <v>2023</v>
      </c>
      <c r="C209" s="7" t="s">
        <v>14</v>
      </c>
      <c r="D209" s="7">
        <v>2017358.9</v>
      </c>
    </row>
    <row r="210" spans="1:4" x14ac:dyDescent="0.25">
      <c r="A210" t="s">
        <v>54</v>
      </c>
      <c r="B210">
        <v>2023</v>
      </c>
      <c r="C210" s="7" t="s">
        <v>15</v>
      </c>
      <c r="D210" s="7">
        <v>9511902.8200000003</v>
      </c>
    </row>
    <row r="211" spans="1:4" x14ac:dyDescent="0.25">
      <c r="A211" t="s">
        <v>54</v>
      </c>
      <c r="B211">
        <v>2023</v>
      </c>
      <c r="C211" s="7" t="s">
        <v>16</v>
      </c>
      <c r="D211" s="7">
        <v>6104853.4199999999</v>
      </c>
    </row>
    <row r="212" spans="1:4" x14ac:dyDescent="0.25">
      <c r="A212" t="s">
        <v>54</v>
      </c>
      <c r="B212">
        <v>2023</v>
      </c>
      <c r="C212" s="7" t="s">
        <v>17</v>
      </c>
      <c r="D212" s="7">
        <v>5502956.29</v>
      </c>
    </row>
    <row r="213" spans="1:4" x14ac:dyDescent="0.25">
      <c r="A213" t="s">
        <v>54</v>
      </c>
      <c r="B213">
        <v>2023</v>
      </c>
      <c r="C213" s="7" t="s">
        <v>18</v>
      </c>
      <c r="D213" s="7">
        <v>16109247.93</v>
      </c>
    </row>
    <row r="214" spans="1:4" x14ac:dyDescent="0.25">
      <c r="A214" t="s">
        <v>54</v>
      </c>
      <c r="B214">
        <v>2023</v>
      </c>
      <c r="C214" s="7" t="s">
        <v>19</v>
      </c>
      <c r="D214" s="7">
        <v>13889047.800000001</v>
      </c>
    </row>
    <row r="215" spans="1:4" x14ac:dyDescent="0.25">
      <c r="A215" t="s">
        <v>54</v>
      </c>
      <c r="B215">
        <v>2023</v>
      </c>
      <c r="C215" s="7" t="s">
        <v>20</v>
      </c>
      <c r="D215" s="7">
        <v>18481845.32</v>
      </c>
    </row>
    <row r="216" spans="1:4" x14ac:dyDescent="0.25">
      <c r="A216" t="s">
        <v>54</v>
      </c>
      <c r="B216">
        <v>2023</v>
      </c>
      <c r="C216" s="7" t="s">
        <v>21</v>
      </c>
      <c r="D216" s="7">
        <v>6069136.9400000004</v>
      </c>
    </row>
    <row r="217" spans="1:4" x14ac:dyDescent="0.25">
      <c r="A217" t="s">
        <v>54</v>
      </c>
      <c r="B217">
        <v>2023</v>
      </c>
      <c r="C217" t="s">
        <v>22</v>
      </c>
      <c r="D217" s="7">
        <v>209403.63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1"/>
  <sheetViews>
    <sheetView topLeftCell="A58" workbookViewId="0">
      <selection activeCell="I9" sqref="I9"/>
    </sheetView>
  </sheetViews>
  <sheetFormatPr defaultRowHeight="15" x14ac:dyDescent="0.25"/>
  <cols>
    <col min="1" max="1" width="13.7109375" customWidth="1"/>
    <col min="2" max="2" width="16.28515625" customWidth="1"/>
    <col min="3" max="4" width="12" customWidth="1"/>
    <col min="5" max="5" width="11.28515625" customWidth="1"/>
    <col min="6" max="8" width="12" customWidth="1"/>
    <col min="9" max="9" width="27" customWidth="1"/>
    <col min="10" max="10" width="27" bestFit="1" customWidth="1"/>
  </cols>
  <sheetData>
    <row r="1" spans="1:9" x14ac:dyDescent="0.25">
      <c r="A1" s="8" t="s">
        <v>1</v>
      </c>
      <c r="B1" t="s" vm="1">
        <v>24</v>
      </c>
    </row>
    <row r="3" spans="1:9" x14ac:dyDescent="0.25">
      <c r="A3" s="8" t="s">
        <v>25</v>
      </c>
      <c r="B3" t="s">
        <v>27</v>
      </c>
      <c r="C3" t="s">
        <v>28</v>
      </c>
      <c r="D3" t="s">
        <v>29</v>
      </c>
      <c r="E3" t="s">
        <v>30</v>
      </c>
      <c r="F3" t="s">
        <v>31</v>
      </c>
      <c r="G3" t="s">
        <v>32</v>
      </c>
      <c r="H3" t="s">
        <v>33</v>
      </c>
      <c r="I3" t="s">
        <v>34</v>
      </c>
    </row>
    <row r="4" spans="1:9" x14ac:dyDescent="0.25">
      <c r="A4" s="9" t="s">
        <v>54</v>
      </c>
      <c r="B4" s="10">
        <v>6153</v>
      </c>
      <c r="C4" s="10">
        <v>16994</v>
      </c>
      <c r="D4" s="10">
        <v>6149</v>
      </c>
      <c r="E4" s="2">
        <v>99.786666666666676</v>
      </c>
      <c r="F4" s="2">
        <v>2.7266666666666666</v>
      </c>
      <c r="G4" s="7">
        <v>333290723.81</v>
      </c>
      <c r="H4" s="7">
        <v>32025362.48</v>
      </c>
      <c r="I4" s="2">
        <v>9.3401535078284876</v>
      </c>
    </row>
    <row r="5" spans="1:9" x14ac:dyDescent="0.25">
      <c r="A5" s="9" t="s">
        <v>49</v>
      </c>
      <c r="B5" s="10">
        <v>4114</v>
      </c>
      <c r="C5" s="10">
        <v>10048</v>
      </c>
      <c r="D5" s="10">
        <v>3446</v>
      </c>
      <c r="E5" s="2">
        <v>89.949999999999989</v>
      </c>
      <c r="F5" s="2">
        <v>2.4033333333333333</v>
      </c>
      <c r="G5" s="7">
        <v>193479254.26999998</v>
      </c>
      <c r="H5" s="7">
        <v>13417223.24</v>
      </c>
      <c r="I5" s="2">
        <v>6.6546651126438539</v>
      </c>
    </row>
    <row r="6" spans="1:9" x14ac:dyDescent="0.25">
      <c r="A6" s="9" t="s">
        <v>52</v>
      </c>
      <c r="B6" s="10">
        <v>4501</v>
      </c>
      <c r="C6" s="10">
        <v>10298</v>
      </c>
      <c r="D6" s="10">
        <v>4367</v>
      </c>
      <c r="E6" s="2">
        <v>97.386666666666656</v>
      </c>
      <c r="F6" s="2">
        <v>2.2733333333333334</v>
      </c>
      <c r="G6" s="7">
        <v>192029594.57999998</v>
      </c>
      <c r="H6" s="7">
        <v>15238074.050000001</v>
      </c>
      <c r="I6" s="2">
        <v>7.6253279794901045</v>
      </c>
    </row>
    <row r="7" spans="1:9" x14ac:dyDescent="0.25">
      <c r="A7" s="9" t="s">
        <v>53</v>
      </c>
      <c r="B7" s="10">
        <v>6779</v>
      </c>
      <c r="C7" s="10">
        <v>15931</v>
      </c>
      <c r="D7" s="10">
        <v>5646</v>
      </c>
      <c r="E7" s="2">
        <v>88.183333333333337</v>
      </c>
      <c r="F7" s="2">
        <v>2.33</v>
      </c>
      <c r="G7" s="7">
        <v>311995696.87</v>
      </c>
      <c r="H7" s="7">
        <v>22720552.66</v>
      </c>
      <c r="I7" s="2">
        <v>7.2639959465821873</v>
      </c>
    </row>
    <row r="8" spans="1:9" x14ac:dyDescent="0.25">
      <c r="A8" s="9" t="s">
        <v>51</v>
      </c>
      <c r="B8" s="10">
        <v>7843</v>
      </c>
      <c r="C8" s="10">
        <v>18054</v>
      </c>
      <c r="D8" s="10">
        <v>7831</v>
      </c>
      <c r="E8" s="2">
        <v>99.866666666666674</v>
      </c>
      <c r="F8" s="2">
        <v>2.313333333333333</v>
      </c>
      <c r="G8" s="7">
        <v>362320692.17000002</v>
      </c>
      <c r="H8" s="7">
        <v>24585036.52</v>
      </c>
      <c r="I8" s="2">
        <v>6.5134698989340505</v>
      </c>
    </row>
    <row r="9" spans="1:9" x14ac:dyDescent="0.25">
      <c r="A9" s="9" t="s">
        <v>50</v>
      </c>
      <c r="B9" s="10">
        <v>5175</v>
      </c>
      <c r="C9" s="10">
        <v>11319</v>
      </c>
      <c r="D9" s="10">
        <v>5172</v>
      </c>
      <c r="E9" s="2">
        <v>99.98</v>
      </c>
      <c r="F9" s="2">
        <v>2.1733333333333333</v>
      </c>
      <c r="G9" s="7">
        <v>222430583.25</v>
      </c>
      <c r="H9" s="7">
        <v>16644306.02</v>
      </c>
      <c r="I9" s="2">
        <v>7.0613350018064063</v>
      </c>
    </row>
    <row r="10" spans="1:9" x14ac:dyDescent="0.25">
      <c r="A10" s="9" t="s">
        <v>26</v>
      </c>
      <c r="B10" s="10">
        <v>34565</v>
      </c>
      <c r="C10" s="10">
        <v>82644</v>
      </c>
      <c r="D10" s="10">
        <v>32611</v>
      </c>
      <c r="E10" s="10">
        <v>95.85888888888887</v>
      </c>
      <c r="F10" s="10">
        <v>2.37</v>
      </c>
      <c r="G10" s="10">
        <v>1615546544.95</v>
      </c>
      <c r="H10" s="10">
        <v>124630554.97</v>
      </c>
      <c r="I10" s="2">
        <v>7.4098245745475158</v>
      </c>
    </row>
    <row r="16" spans="1:9" x14ac:dyDescent="0.25">
      <c r="A16" s="11"/>
    </row>
    <row r="19" spans="1:5" x14ac:dyDescent="0.25">
      <c r="A19" s="8" t="s">
        <v>27</v>
      </c>
      <c r="B19" s="8" t="s">
        <v>35</v>
      </c>
    </row>
    <row r="20" spans="1:5" x14ac:dyDescent="0.25">
      <c r="A20" s="8" t="s">
        <v>25</v>
      </c>
      <c r="B20">
        <v>2021</v>
      </c>
      <c r="C20">
        <v>2022</v>
      </c>
      <c r="D20">
        <v>2023</v>
      </c>
      <c r="E20" t="s">
        <v>26</v>
      </c>
    </row>
    <row r="21" spans="1:5" x14ac:dyDescent="0.25">
      <c r="A21" s="9" t="s">
        <v>51</v>
      </c>
      <c r="B21" s="10">
        <v>3155</v>
      </c>
      <c r="C21" s="10">
        <v>3012</v>
      </c>
      <c r="D21" s="10">
        <v>1676</v>
      </c>
      <c r="E21" s="10">
        <v>7843</v>
      </c>
    </row>
    <row r="22" spans="1:5" x14ac:dyDescent="0.25">
      <c r="A22" s="9" t="s">
        <v>53</v>
      </c>
      <c r="B22" s="10">
        <v>2560</v>
      </c>
      <c r="C22" s="10">
        <v>2383</v>
      </c>
      <c r="D22" s="10">
        <v>1836</v>
      </c>
      <c r="E22" s="10">
        <v>6779</v>
      </c>
    </row>
    <row r="23" spans="1:5" x14ac:dyDescent="0.25">
      <c r="A23" s="9" t="s">
        <v>54</v>
      </c>
      <c r="B23" s="10">
        <v>2672</v>
      </c>
      <c r="C23" s="10">
        <v>2023</v>
      </c>
      <c r="D23" s="10">
        <v>1458</v>
      </c>
      <c r="E23" s="10">
        <v>6153</v>
      </c>
    </row>
    <row r="24" spans="1:5" x14ac:dyDescent="0.25">
      <c r="A24" s="9" t="s">
        <v>50</v>
      </c>
      <c r="B24" s="10">
        <v>2090</v>
      </c>
      <c r="C24" s="10">
        <v>2009</v>
      </c>
      <c r="D24" s="10">
        <v>1076</v>
      </c>
      <c r="E24" s="10">
        <v>5175</v>
      </c>
    </row>
    <row r="25" spans="1:5" x14ac:dyDescent="0.25">
      <c r="A25" s="9" t="s">
        <v>52</v>
      </c>
      <c r="B25" s="10">
        <v>1795</v>
      </c>
      <c r="C25" s="10">
        <v>1666</v>
      </c>
      <c r="D25" s="10">
        <v>1040</v>
      </c>
      <c r="E25" s="10">
        <v>4501</v>
      </c>
    </row>
    <row r="26" spans="1:5" x14ac:dyDescent="0.25">
      <c r="A26" s="9" t="s">
        <v>49</v>
      </c>
      <c r="B26" s="10">
        <v>1732</v>
      </c>
      <c r="C26" s="10">
        <v>1363</v>
      </c>
      <c r="D26" s="10">
        <v>1019</v>
      </c>
      <c r="E26" s="10">
        <v>4114</v>
      </c>
    </row>
    <row r="27" spans="1:5" x14ac:dyDescent="0.25">
      <c r="A27" s="9" t="s">
        <v>26</v>
      </c>
      <c r="B27" s="10">
        <v>14004</v>
      </c>
      <c r="C27" s="10">
        <v>12456</v>
      </c>
      <c r="D27" s="10">
        <v>8105</v>
      </c>
      <c r="E27" s="10">
        <v>34565</v>
      </c>
    </row>
    <row r="41" spans="1:5" x14ac:dyDescent="0.25">
      <c r="A41" s="8" t="s">
        <v>32</v>
      </c>
      <c r="B41" s="8" t="s">
        <v>35</v>
      </c>
    </row>
    <row r="42" spans="1:5" x14ac:dyDescent="0.25">
      <c r="A42" s="8" t="s">
        <v>25</v>
      </c>
      <c r="B42">
        <v>2021</v>
      </c>
      <c r="C42">
        <v>2022</v>
      </c>
      <c r="D42">
        <v>2023</v>
      </c>
      <c r="E42" t="s">
        <v>26</v>
      </c>
    </row>
    <row r="43" spans="1:5" x14ac:dyDescent="0.25">
      <c r="A43" s="9" t="s">
        <v>51</v>
      </c>
      <c r="B43" s="7">
        <v>105868992.5</v>
      </c>
      <c r="C43" s="7">
        <v>153281439.59</v>
      </c>
      <c r="D43" s="7">
        <v>103170260.08</v>
      </c>
      <c r="E43" s="7">
        <v>362320692.17000002</v>
      </c>
    </row>
    <row r="44" spans="1:5" x14ac:dyDescent="0.25">
      <c r="A44" s="9" t="s">
        <v>54</v>
      </c>
      <c r="B44" s="7">
        <v>119302212</v>
      </c>
      <c r="C44" s="7">
        <v>113075370.54000001</v>
      </c>
      <c r="D44" s="7">
        <v>100913141.27</v>
      </c>
      <c r="E44" s="7">
        <v>333290723.81</v>
      </c>
    </row>
    <row r="45" spans="1:5" x14ac:dyDescent="0.25">
      <c r="A45" s="9" t="s">
        <v>53</v>
      </c>
      <c r="B45" s="7">
        <v>99159440</v>
      </c>
      <c r="C45" s="7">
        <v>112375755.89</v>
      </c>
      <c r="D45" s="7">
        <v>100460500.98</v>
      </c>
      <c r="E45" s="7">
        <v>311995696.87</v>
      </c>
    </row>
    <row r="46" spans="1:5" x14ac:dyDescent="0.25">
      <c r="A46" s="9" t="s">
        <v>50</v>
      </c>
      <c r="B46" s="7">
        <v>67731005</v>
      </c>
      <c r="C46" s="7">
        <v>96871684.799999997</v>
      </c>
      <c r="D46" s="7">
        <v>57827893.450000003</v>
      </c>
      <c r="E46" s="7">
        <v>222430583.25</v>
      </c>
    </row>
    <row r="47" spans="1:5" x14ac:dyDescent="0.25">
      <c r="A47" s="9" t="s">
        <v>52</v>
      </c>
      <c r="B47" s="7">
        <v>59032680</v>
      </c>
      <c r="C47" s="7">
        <v>79751237.140000001</v>
      </c>
      <c r="D47" s="7">
        <v>53245677.439999998</v>
      </c>
      <c r="E47" s="7">
        <v>192029594.57999998</v>
      </c>
    </row>
    <row r="48" spans="1:5" x14ac:dyDescent="0.25">
      <c r="A48" s="9" t="s">
        <v>49</v>
      </c>
      <c r="B48" s="7">
        <v>69245792.5</v>
      </c>
      <c r="C48" s="7">
        <v>67166236.159999996</v>
      </c>
      <c r="D48" s="7">
        <v>57067225.609999999</v>
      </c>
      <c r="E48" s="7">
        <v>193479254.26999998</v>
      </c>
    </row>
    <row r="49" spans="1:5" x14ac:dyDescent="0.25">
      <c r="A49" s="9" t="s">
        <v>26</v>
      </c>
      <c r="B49" s="10">
        <v>520340122</v>
      </c>
      <c r="C49" s="10">
        <v>622521724.11999989</v>
      </c>
      <c r="D49" s="10">
        <v>472684698.82999998</v>
      </c>
      <c r="E49" s="10">
        <v>1615546544.95</v>
      </c>
    </row>
    <row r="58" spans="1:5" x14ac:dyDescent="0.25">
      <c r="A58" s="8" t="s">
        <v>1</v>
      </c>
      <c r="B58" t="s" vm="1">
        <v>24</v>
      </c>
    </row>
    <row r="60" spans="1:5" x14ac:dyDescent="0.25">
      <c r="A60" s="8" t="s">
        <v>25</v>
      </c>
      <c r="B60" t="s">
        <v>32</v>
      </c>
    </row>
    <row r="61" spans="1:5" x14ac:dyDescent="0.25">
      <c r="A61" s="9" t="s">
        <v>51</v>
      </c>
      <c r="B61" s="7">
        <v>362320692.17000002</v>
      </c>
    </row>
    <row r="62" spans="1:5" x14ac:dyDescent="0.25">
      <c r="A62" s="9" t="s">
        <v>54</v>
      </c>
      <c r="B62" s="7">
        <v>333290723.81</v>
      </c>
    </row>
    <row r="63" spans="1:5" x14ac:dyDescent="0.25">
      <c r="A63" s="9" t="s">
        <v>53</v>
      </c>
      <c r="B63" s="7">
        <v>311995696.87</v>
      </c>
    </row>
    <row r="64" spans="1:5" x14ac:dyDescent="0.25">
      <c r="A64" s="9" t="s">
        <v>50</v>
      </c>
      <c r="B64" s="7">
        <v>222430583.25</v>
      </c>
    </row>
    <row r="65" spans="1:5" x14ac:dyDescent="0.25">
      <c r="A65" s="9" t="s">
        <v>49</v>
      </c>
      <c r="B65" s="7">
        <v>193479254.26999998</v>
      </c>
    </row>
    <row r="66" spans="1:5" x14ac:dyDescent="0.25">
      <c r="A66" s="9" t="s">
        <v>52</v>
      </c>
      <c r="B66" s="7">
        <v>192029594.57999998</v>
      </c>
    </row>
    <row r="67" spans="1:5" x14ac:dyDescent="0.25">
      <c r="A67" s="9" t="s">
        <v>26</v>
      </c>
      <c r="B67" s="10">
        <v>1615546544.95</v>
      </c>
    </row>
    <row r="78" spans="1:5" x14ac:dyDescent="0.25">
      <c r="A78" s="8" t="s">
        <v>36</v>
      </c>
      <c r="B78" s="8" t="s">
        <v>35</v>
      </c>
    </row>
    <row r="79" spans="1:5" x14ac:dyDescent="0.25">
      <c r="A79" s="8" t="s">
        <v>25</v>
      </c>
      <c r="B79">
        <v>2021</v>
      </c>
      <c r="C79">
        <v>2022</v>
      </c>
      <c r="D79">
        <v>2023</v>
      </c>
      <c r="E79" t="s">
        <v>26</v>
      </c>
    </row>
    <row r="80" spans="1:5" x14ac:dyDescent="0.25">
      <c r="A80" s="9" t="s">
        <v>49</v>
      </c>
      <c r="B80" s="10">
        <v>4569</v>
      </c>
      <c r="C80" s="10">
        <v>3273</v>
      </c>
      <c r="D80" s="10">
        <v>2206</v>
      </c>
      <c r="E80" s="10">
        <v>10048</v>
      </c>
    </row>
    <row r="81" spans="1:5" x14ac:dyDescent="0.25">
      <c r="A81" s="9" t="s">
        <v>52</v>
      </c>
      <c r="B81" s="10">
        <v>4003</v>
      </c>
      <c r="C81" s="10">
        <v>4055</v>
      </c>
      <c r="D81" s="10">
        <v>2240</v>
      </c>
      <c r="E81" s="10">
        <v>10298</v>
      </c>
    </row>
    <row r="82" spans="1:5" x14ac:dyDescent="0.25">
      <c r="A82" s="9" t="s">
        <v>50</v>
      </c>
      <c r="B82" s="10">
        <v>4461</v>
      </c>
      <c r="C82" s="10">
        <v>4613</v>
      </c>
      <c r="D82" s="10">
        <v>2245</v>
      </c>
      <c r="E82" s="10">
        <v>11319</v>
      </c>
    </row>
    <row r="83" spans="1:5" x14ac:dyDescent="0.25">
      <c r="A83" s="9" t="s">
        <v>53</v>
      </c>
      <c r="B83" s="10">
        <v>6703</v>
      </c>
      <c r="C83" s="10">
        <v>5425</v>
      </c>
      <c r="D83" s="10">
        <v>3803</v>
      </c>
      <c r="E83" s="10">
        <v>15931</v>
      </c>
    </row>
    <row r="84" spans="1:5" x14ac:dyDescent="0.25">
      <c r="A84" s="9" t="s">
        <v>54</v>
      </c>
      <c r="B84" s="10">
        <v>7716</v>
      </c>
      <c r="C84" s="10">
        <v>5670</v>
      </c>
      <c r="D84" s="10">
        <v>3608</v>
      </c>
      <c r="E84" s="10">
        <v>16994</v>
      </c>
    </row>
    <row r="85" spans="1:5" x14ac:dyDescent="0.25">
      <c r="A85" s="9" t="s">
        <v>51</v>
      </c>
      <c r="B85" s="10">
        <v>6993</v>
      </c>
      <c r="C85" s="10">
        <v>7152</v>
      </c>
      <c r="D85" s="10">
        <v>3909</v>
      </c>
      <c r="E85" s="10">
        <v>18054</v>
      </c>
    </row>
    <row r="86" spans="1:5" x14ac:dyDescent="0.25">
      <c r="A86" s="9" t="s">
        <v>26</v>
      </c>
      <c r="B86" s="10">
        <v>34445</v>
      </c>
      <c r="C86" s="10">
        <v>30188</v>
      </c>
      <c r="D86" s="10">
        <v>18011</v>
      </c>
      <c r="E86" s="10">
        <v>82644</v>
      </c>
    </row>
    <row r="95" spans="1:5" x14ac:dyDescent="0.25">
      <c r="A95" s="8" t="s">
        <v>1</v>
      </c>
      <c r="B95" t="s" vm="1">
        <v>24</v>
      </c>
    </row>
    <row r="97" spans="1:8" x14ac:dyDescent="0.25">
      <c r="A97" s="8" t="s">
        <v>37</v>
      </c>
      <c r="B97" s="8" t="s">
        <v>35</v>
      </c>
    </row>
    <row r="98" spans="1:8" x14ac:dyDescent="0.25">
      <c r="A98" s="8" t="s">
        <v>25</v>
      </c>
      <c r="B98" t="s">
        <v>54</v>
      </c>
      <c r="C98" t="s">
        <v>49</v>
      </c>
      <c r="D98" t="s">
        <v>52</v>
      </c>
      <c r="E98" t="s">
        <v>53</v>
      </c>
      <c r="F98" t="s">
        <v>51</v>
      </c>
      <c r="G98" t="s">
        <v>50</v>
      </c>
      <c r="H98" t="s">
        <v>26</v>
      </c>
    </row>
    <row r="99" spans="1:8" x14ac:dyDescent="0.25">
      <c r="A99" s="9" t="s">
        <v>11</v>
      </c>
      <c r="B99" s="10">
        <v>28638466.829999998</v>
      </c>
      <c r="C99" s="10">
        <v>11278835.539999999</v>
      </c>
      <c r="D99" s="10">
        <v>11435581.34</v>
      </c>
      <c r="E99" s="10">
        <v>21898111.98</v>
      </c>
      <c r="F99" s="10">
        <v>19847750.629999999</v>
      </c>
      <c r="G99" s="10">
        <v>10695929.1</v>
      </c>
      <c r="H99" s="10">
        <v>103794675.42</v>
      </c>
    </row>
    <row r="100" spans="1:8" x14ac:dyDescent="0.25">
      <c r="A100" s="9" t="s">
        <v>12</v>
      </c>
      <c r="B100" s="10">
        <v>22629551</v>
      </c>
      <c r="C100" s="10">
        <v>13586469.77</v>
      </c>
      <c r="D100" s="10">
        <v>13860116.6</v>
      </c>
      <c r="E100" s="10">
        <v>21411797.710000001</v>
      </c>
      <c r="F100" s="10">
        <v>22643036.75</v>
      </c>
      <c r="G100" s="10">
        <v>15600310.09</v>
      </c>
      <c r="H100" s="10">
        <v>109731281.92</v>
      </c>
    </row>
    <row r="101" spans="1:8" x14ac:dyDescent="0.25">
      <c r="A101" s="9" t="s">
        <v>13</v>
      </c>
      <c r="B101" s="10">
        <v>30495652.120000001</v>
      </c>
      <c r="C101" s="10">
        <v>19087482.34</v>
      </c>
      <c r="D101" s="10">
        <v>16565783.17</v>
      </c>
      <c r="E101" s="10">
        <v>25626158.649999999</v>
      </c>
      <c r="F101" s="10">
        <v>34344013.689999998</v>
      </c>
      <c r="G101" s="10">
        <v>20928138.079999998</v>
      </c>
      <c r="H101" s="10">
        <v>147047228.05000001</v>
      </c>
    </row>
    <row r="102" spans="1:8" x14ac:dyDescent="0.25">
      <c r="A102" s="9" t="s">
        <v>14</v>
      </c>
      <c r="B102" s="10">
        <v>19262488.899999999</v>
      </c>
      <c r="C102" s="10">
        <v>16897004.75</v>
      </c>
      <c r="D102" s="10">
        <v>15744467.439999999</v>
      </c>
      <c r="E102" s="10">
        <v>20835498</v>
      </c>
      <c r="F102" s="10">
        <v>31091240.93</v>
      </c>
      <c r="G102" s="10">
        <v>18542254.07</v>
      </c>
      <c r="H102" s="10">
        <v>122372954.09</v>
      </c>
    </row>
    <row r="103" spans="1:8" x14ac:dyDescent="0.25">
      <c r="A103" s="9" t="s">
        <v>15</v>
      </c>
      <c r="B103" s="10">
        <v>32870342.82</v>
      </c>
      <c r="C103" s="10">
        <v>17947868.23</v>
      </c>
      <c r="D103" s="10">
        <v>18076169.809999999</v>
      </c>
      <c r="E103" s="10">
        <v>27399563.620000001</v>
      </c>
      <c r="F103" s="10">
        <v>32471237.449999999</v>
      </c>
      <c r="G103" s="10">
        <v>21119305.600000001</v>
      </c>
      <c r="H103" s="10">
        <v>149884487.53</v>
      </c>
    </row>
    <row r="104" spans="1:8" x14ac:dyDescent="0.25">
      <c r="A104" s="9" t="s">
        <v>16</v>
      </c>
      <c r="B104" s="10">
        <v>26639508.420000002</v>
      </c>
      <c r="C104" s="10">
        <v>16600377.84</v>
      </c>
      <c r="D104" s="10">
        <v>13373356.68</v>
      </c>
      <c r="E104" s="10">
        <v>24805923.289999999</v>
      </c>
      <c r="F104" s="10">
        <v>26889534.460000001</v>
      </c>
      <c r="G104" s="10">
        <v>17584309.120000001</v>
      </c>
      <c r="H104" s="10">
        <v>125893009.81</v>
      </c>
    </row>
    <row r="105" spans="1:8" x14ac:dyDescent="0.25">
      <c r="A105" s="9" t="s">
        <v>17</v>
      </c>
      <c r="B105" s="10">
        <v>34001455.289999999</v>
      </c>
      <c r="C105" s="10">
        <v>19497412.219999999</v>
      </c>
      <c r="D105" s="10">
        <v>17793938.25</v>
      </c>
      <c r="E105" s="10">
        <v>30856071.75</v>
      </c>
      <c r="F105" s="10">
        <v>37829232.030000001</v>
      </c>
      <c r="G105" s="10">
        <v>22968881.800000001</v>
      </c>
      <c r="H105" s="10">
        <v>162946991.34</v>
      </c>
    </row>
    <row r="106" spans="1:8" x14ac:dyDescent="0.25">
      <c r="A106" s="9" t="s">
        <v>18</v>
      </c>
      <c r="B106" s="10">
        <v>26609253.93</v>
      </c>
      <c r="C106" s="10">
        <v>14324442.66</v>
      </c>
      <c r="D106" s="10">
        <v>13630530.539999999</v>
      </c>
      <c r="E106" s="10">
        <v>25006357.390000001</v>
      </c>
      <c r="F106" s="10">
        <v>31890780.73</v>
      </c>
      <c r="G106" s="10">
        <v>15264248.83</v>
      </c>
      <c r="H106" s="10">
        <v>126725614.08</v>
      </c>
    </row>
    <row r="107" spans="1:8" x14ac:dyDescent="0.25">
      <c r="A107" s="9" t="s">
        <v>19</v>
      </c>
      <c r="B107" s="10">
        <v>28580106.800000001</v>
      </c>
      <c r="C107" s="10">
        <v>16085520.35</v>
      </c>
      <c r="D107" s="10">
        <v>16252677.15</v>
      </c>
      <c r="E107" s="10">
        <v>25205663.539999999</v>
      </c>
      <c r="F107" s="10">
        <v>28977514.800000001</v>
      </c>
      <c r="G107" s="10">
        <v>18860920.789999999</v>
      </c>
      <c r="H107" s="10">
        <v>133962403.43000001</v>
      </c>
    </row>
    <row r="108" spans="1:8" x14ac:dyDescent="0.25">
      <c r="A108" s="9" t="s">
        <v>20</v>
      </c>
      <c r="B108" s="10">
        <v>36309420.32</v>
      </c>
      <c r="C108" s="10">
        <v>20259059.59</v>
      </c>
      <c r="D108" s="10">
        <v>16889450.609999999</v>
      </c>
      <c r="E108" s="10">
        <v>33490254.239999998</v>
      </c>
      <c r="F108" s="10">
        <v>34038651.490000002</v>
      </c>
      <c r="G108" s="10">
        <v>21807074.100000001</v>
      </c>
      <c r="H108" s="10">
        <v>162793910.34999999</v>
      </c>
    </row>
    <row r="109" spans="1:8" x14ac:dyDescent="0.25">
      <c r="A109" s="9" t="s">
        <v>21</v>
      </c>
      <c r="B109" s="10">
        <v>27355791.940000001</v>
      </c>
      <c r="C109" s="10">
        <v>16081774.83</v>
      </c>
      <c r="D109" s="10">
        <v>19883895.73</v>
      </c>
      <c r="E109" s="10">
        <v>27849097.190000001</v>
      </c>
      <c r="F109" s="10">
        <v>33945856.759999998</v>
      </c>
      <c r="G109" s="10">
        <v>23446695.440000001</v>
      </c>
      <c r="H109" s="10">
        <v>148563111.88999999</v>
      </c>
    </row>
    <row r="110" spans="1:8" x14ac:dyDescent="0.25">
      <c r="A110" s="9" t="s">
        <v>22</v>
      </c>
      <c r="B110" s="10">
        <v>19619837.629999999</v>
      </c>
      <c r="C110" s="10">
        <v>11833005.810000001</v>
      </c>
      <c r="D110" s="10">
        <v>24290058.690000001</v>
      </c>
      <c r="E110" s="10">
        <v>18363080.960000001</v>
      </c>
      <c r="F110" s="10">
        <v>20358223.129999999</v>
      </c>
      <c r="G110" s="10">
        <v>15610817.890000001</v>
      </c>
      <c r="H110" s="10">
        <v>110075024.11</v>
      </c>
    </row>
    <row r="111" spans="1:8" x14ac:dyDescent="0.25">
      <c r="A111" s="9" t="s">
        <v>26</v>
      </c>
      <c r="B111" s="10">
        <v>333011876</v>
      </c>
      <c r="C111" s="10">
        <v>193479253.93000001</v>
      </c>
      <c r="D111" s="10">
        <v>197796026.00999999</v>
      </c>
      <c r="E111" s="10">
        <v>302747578.31999999</v>
      </c>
      <c r="F111" s="10">
        <v>354327072.85000002</v>
      </c>
      <c r="G111" s="10">
        <v>222428884.91</v>
      </c>
      <c r="H111" s="10">
        <v>1603790692.02</v>
      </c>
    </row>
  </sheetData>
  <pageMargins left="0.7" right="0.7" top="0.75" bottom="0.75" header="0.3" footer="0.3"/>
  <pageSetup orientation="portrait" horizontalDpi="4294967293" verticalDpi="4294967293"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1:E39"/>
  <sheetViews>
    <sheetView topLeftCell="B1" workbookViewId="0">
      <selection activeCell="E23" sqref="E23"/>
    </sheetView>
  </sheetViews>
  <sheetFormatPr defaultRowHeight="15" x14ac:dyDescent="0.25"/>
  <cols>
    <col min="4" max="4" width="19.42578125" bestFit="1" customWidth="1"/>
    <col min="5" max="5" width="15.5703125" bestFit="1" customWidth="1"/>
  </cols>
  <sheetData>
    <row r="21" spans="4:5" x14ac:dyDescent="0.25">
      <c r="D21" s="11" t="s">
        <v>38</v>
      </c>
      <c r="E21" s="15" vm="2">
        <f>CUBEVALUE("ThisWorkbookDataModel","[Measures].[Total Revenue]",Slicer_outlet, Slicer_year)</f>
        <v>1615546544.95</v>
      </c>
    </row>
    <row r="22" spans="4:5" x14ac:dyDescent="0.25">
      <c r="D22" s="11" t="s">
        <v>39</v>
      </c>
      <c r="E22" s="16" vm="3">
        <f>CUBEVALUE("ThisWorkbookDataModel","[Measures].[Min]",Slicer_outlet, Slicer_year)</f>
        <v>53245677.439999998</v>
      </c>
    </row>
    <row r="23" spans="4:5" x14ac:dyDescent="0.25">
      <c r="D23" s="11" t="s">
        <v>40</v>
      </c>
      <c r="E23" s="16" vm="4">
        <f>CUBEVALUE("ThisWorkbookDataModel","[Measures].[Max]",Slicer_outlet, Slicer_year)</f>
        <v>153281439.59</v>
      </c>
    </row>
    <row r="27" spans="4:5" x14ac:dyDescent="0.25">
      <c r="D27" s="11" t="s">
        <v>41</v>
      </c>
      <c r="E27" s="16" vm="5">
        <f>CUBEVALUE("ThisWorkbookDataModel","[Measures].[TotalDiscounts]",Slicer_outlet, Slicer_year)</f>
        <v>124630554.97</v>
      </c>
    </row>
    <row r="28" spans="4:5" x14ac:dyDescent="0.25">
      <c r="D28" s="11" t="s">
        <v>42</v>
      </c>
      <c r="E28" s="13" vm="6">
        <f>CUBEVALUE("ThisWorkbookDataModel","[Measures].[DiscountPercent]",Slicer_outlet, Slicer_year)</f>
        <v>7.4098245745475158</v>
      </c>
    </row>
    <row r="29" spans="4:5" x14ac:dyDescent="0.25">
      <c r="D29" s="11"/>
    </row>
    <row r="30" spans="4:5" x14ac:dyDescent="0.25">
      <c r="D30" s="11"/>
    </row>
    <row r="32" spans="4:5" x14ac:dyDescent="0.25">
      <c r="D32" s="11" t="s">
        <v>43</v>
      </c>
      <c r="E32" s="14" vm="7">
        <f>CUBEVALUE("ThisWorkbookDataModel","[Measures].[Total Transactions]",Slicer_outlet, Slicer_year)</f>
        <v>34565</v>
      </c>
    </row>
    <row r="33" spans="4:5" x14ac:dyDescent="0.25">
      <c r="D33" s="11" t="s">
        <v>44</v>
      </c>
      <c r="E33" s="12" vm="8">
        <f>CUBEVALUE("ThisWorkbookDataModel","[Measures].[BasketSize]",Slicer_outlet, Slicer_year)</f>
        <v>2.37</v>
      </c>
    </row>
    <row r="34" spans="4:5" x14ac:dyDescent="0.25">
      <c r="D34" s="11" t="s">
        <v>45</v>
      </c>
      <c r="E34" s="14" vm="9">
        <f>CUBEVALUE("ThisWorkbookDataModel","[Measures].[ItemsSold]",Slicer_outlet, Slicer_year)</f>
        <v>82644</v>
      </c>
    </row>
    <row r="35" spans="4:5" x14ac:dyDescent="0.25">
      <c r="D35" s="11"/>
    </row>
    <row r="36" spans="4:5" x14ac:dyDescent="0.25">
      <c r="D36" s="11"/>
    </row>
    <row r="37" spans="4:5" x14ac:dyDescent="0.25">
      <c r="D37" s="11"/>
    </row>
    <row r="38" spans="4:5" x14ac:dyDescent="0.25">
      <c r="D38" s="11" t="s">
        <v>46</v>
      </c>
      <c r="E38" s="14" vm="10">
        <f>CUBEVALUE("ThisWorkbookDataModel","[Measures].[CustomerVisits]",Slicer_outlet, Slicer_year)</f>
        <v>32611</v>
      </c>
    </row>
    <row r="39" spans="4:5" x14ac:dyDescent="0.25">
      <c r="D39" s="11" t="s">
        <v>47</v>
      </c>
      <c r="E39" s="13" vm="11">
        <f>CUBEVALUE("ThisWorkbookDataModel","[Measures].[Average of sales_customer_known_percent]]",Slicer_outlet, Slicer_year)</f>
        <v>95.85888888888887</v>
      </c>
    </row>
  </sheetData>
  <pageMargins left="0.7" right="0.7" top="0.75" bottom="0.75" header="0.3" footer="0.3"/>
  <pageSetup orientation="portrait" horizontalDpi="4294967293" verticalDpi="4294967293"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showGridLines="0" tabSelected="1" workbookViewId="0">
      <selection activeCell="T6" sqref="T6"/>
    </sheetView>
  </sheetViews>
  <sheetFormatPr defaultRowHeight="15" x14ac:dyDescent="0.25"/>
  <sheetData>
    <row r="1" spans="1:19" ht="15" customHeight="1" x14ac:dyDescent="0.25">
      <c r="A1" s="17" t="s">
        <v>48</v>
      </c>
      <c r="B1" s="17"/>
      <c r="C1" s="17"/>
      <c r="D1" s="17"/>
      <c r="E1" s="17"/>
      <c r="F1" s="17"/>
      <c r="G1" s="17"/>
      <c r="H1" s="17"/>
      <c r="I1" s="17"/>
      <c r="J1" s="17"/>
      <c r="K1" s="17"/>
      <c r="L1" s="17"/>
      <c r="M1" s="17"/>
      <c r="N1" s="17"/>
      <c r="O1" s="17"/>
      <c r="P1" s="17"/>
      <c r="Q1" s="17"/>
      <c r="R1" s="17"/>
      <c r="S1" s="17"/>
    </row>
    <row r="2" spans="1:19" ht="15" customHeight="1" x14ac:dyDescent="0.25">
      <c r="A2" s="17"/>
      <c r="B2" s="17"/>
      <c r="C2" s="17"/>
      <c r="D2" s="17"/>
      <c r="E2" s="17"/>
      <c r="F2" s="17"/>
      <c r="G2" s="17"/>
      <c r="H2" s="17"/>
      <c r="I2" s="17"/>
      <c r="J2" s="17"/>
      <c r="K2" s="17"/>
      <c r="L2" s="17"/>
      <c r="M2" s="17"/>
      <c r="N2" s="17"/>
      <c r="O2" s="17"/>
      <c r="P2" s="17"/>
      <c r="Q2" s="17"/>
      <c r="R2" s="17"/>
      <c r="S2" s="17"/>
    </row>
    <row r="3" spans="1:19" ht="15" customHeight="1" x14ac:dyDescent="0.25">
      <c r="A3" s="17"/>
      <c r="B3" s="17"/>
      <c r="C3" s="17"/>
      <c r="D3" s="17"/>
      <c r="E3" s="17"/>
      <c r="F3" s="17"/>
      <c r="G3" s="17"/>
      <c r="H3" s="17"/>
      <c r="I3" s="17"/>
      <c r="J3" s="17"/>
      <c r="K3" s="17"/>
      <c r="L3" s="17"/>
      <c r="M3" s="17"/>
      <c r="N3" s="17"/>
      <c r="O3" s="17"/>
      <c r="P3" s="17"/>
      <c r="Q3" s="17"/>
      <c r="R3" s="17"/>
      <c r="S3" s="17"/>
    </row>
    <row r="4" spans="1:19" ht="15" customHeight="1" x14ac:dyDescent="0.25">
      <c r="A4" s="17"/>
      <c r="B4" s="17"/>
      <c r="C4" s="17"/>
      <c r="D4" s="17"/>
      <c r="E4" s="17"/>
      <c r="F4" s="17"/>
      <c r="G4" s="17"/>
      <c r="H4" s="17"/>
      <c r="I4" s="17"/>
      <c r="J4" s="17"/>
      <c r="K4" s="17"/>
      <c r="L4" s="17"/>
      <c r="M4" s="17"/>
      <c r="N4" s="17"/>
      <c r="O4" s="17"/>
      <c r="P4" s="17"/>
      <c r="Q4" s="17"/>
      <c r="R4" s="17"/>
      <c r="S4" s="17"/>
    </row>
    <row r="5" spans="1:19" ht="15" customHeight="1" x14ac:dyDescent="0.25">
      <c r="A5" s="17"/>
      <c r="B5" s="17"/>
      <c r="C5" s="17"/>
      <c r="D5" s="17"/>
      <c r="E5" s="17"/>
      <c r="F5" s="17"/>
      <c r="G5" s="17"/>
      <c r="H5" s="17"/>
      <c r="I5" s="17"/>
      <c r="J5" s="17"/>
      <c r="K5" s="17"/>
      <c r="L5" s="17"/>
      <c r="M5" s="17"/>
      <c r="N5" s="17"/>
      <c r="O5" s="17"/>
      <c r="P5" s="17"/>
      <c r="Q5" s="17"/>
      <c r="R5" s="17"/>
      <c r="S5" s="17"/>
    </row>
    <row r="6" spans="1:19" ht="15" customHeight="1" x14ac:dyDescent="0.25">
      <c r="A6" s="17"/>
      <c r="B6" s="17"/>
      <c r="C6" s="17"/>
      <c r="D6" s="17"/>
      <c r="E6" s="17"/>
      <c r="F6" s="17"/>
      <c r="G6" s="17"/>
      <c r="H6" s="17"/>
      <c r="I6" s="17"/>
      <c r="J6" s="17"/>
      <c r="K6" s="17"/>
      <c r="L6" s="17"/>
      <c r="M6" s="17"/>
      <c r="N6" s="17"/>
      <c r="O6" s="17"/>
      <c r="P6" s="17"/>
      <c r="Q6" s="17"/>
      <c r="R6" s="17"/>
      <c r="S6" s="17"/>
    </row>
    <row r="7" spans="1:19" ht="15" customHeight="1" x14ac:dyDescent="0.25">
      <c r="A7" s="17"/>
      <c r="B7" s="17"/>
      <c r="C7" s="17"/>
      <c r="D7" s="17"/>
      <c r="E7" s="17"/>
      <c r="F7" s="17"/>
      <c r="G7" s="17"/>
      <c r="H7" s="17"/>
      <c r="I7" s="17"/>
      <c r="J7" s="17"/>
      <c r="K7" s="17"/>
      <c r="L7" s="17"/>
      <c r="M7" s="17"/>
      <c r="N7" s="17"/>
      <c r="O7" s="17"/>
      <c r="P7" s="17"/>
      <c r="Q7" s="17"/>
      <c r="R7" s="17"/>
      <c r="S7" s="17"/>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f 6 9 2 b 7 7 - 1 3 d d - 4 a b 9 - a 8 d 4 - 1 c 6 3 6 b f 8 a 3 e f " > < C u s t o m C o n t e n t > < ! [ C D A T A [ < ? x m l   v e r s i o n = " 1 . 0 "   e n c o d i n g = " u t f - 1 6 " ? > < S e t t i n g s > < C a l c u l a t e d F i e l d s > < i t e m > < M e a s u r e N a m e > B a s k e t S i z e < / M e a s u r e N a m e > < D i s p l a y N a m e > B a s k e t S i z e < / D i s p l a y N a m e > < V i s i b l e > F a l s e < / V i s i b l e > < / i t e m > < i t e m > < M e a s u r e N a m e > C u s t o m e r V i s i t s < / M e a s u r e N a m e > < D i s p l a y N a m e > C u s t o m e r V i s i t s < / D i s p l a y N a m e > < V i s i b l e > F a l s e < / V i s i b l e > < / i t e m > < i t e m > < M e a s u r e N a m e > D i s c o u n t P e r c e n t < / M e a s u r e N a m e > < D i s p l a y N a m e > D i s c o u n t P e r c e n t < / D i s p l a y N a m e > < V i s i b l e > F a l s e < / V i s i b l e > < / i t e m > < i t e m > < M e a s u r e N a m e > I t e m s S o l d < / M e a s u r e N a m e > < D i s p l a y N a m e > I t e m s S o l d < / D i s p l a y N a m e > < V i s i b l e > F a l s e < / V i s i b l e > < / i t e m > < i t e m > < M e a s u r e N a m e > M a x < / M e a s u r e N a m e > < D i s p l a y N a m e > M a x < / D i s p l a y N a m e > < V i s i b l e > F a l s e < / V i s i b l e > < / i t e m > < i t e m > < M e a s u r e N a m e > M i n < / M e a s u r e N a m e > < D i s p l a y N a m e > M i n < / D i s p l a y N a m e > < V i s i b l e > F a l s e < / V i s i b l e > < / i t e m > < i t e m > < M e a s u r e N a m e > S a l e s K n o w n C u s t o m e r s < / M e a s u r e N a m e > < D i s p l a y N a m e > S a l e s K n o w n C u s t o m e r s < / D i s p l a y N a m e > < V i s i b l e > F a l s e < / V i s i b l e > < / i t e m > < i t e m > < M e a s u r e N a m e > T o t a l   R e v e n u e < / M e a s u r e N a m e > < D i s p l a y N a m e > T o t a l   R e v e n u e < / D i s p l a y N a m e > < V i s i b l e > F a l s e < / V i s i b l e > < / i t e m > < i t e m > < M e a s u r e N a m e > T o t a l   T r a n s a c t i o n s < / M e a s u r e N a m e > < D i s p l a y N a m e > T o t a l   T r a n s a c t i o n s < / D i s p l a y N a m e > < V i s i b l e > F a l s e < / V i s i b l e > < / i t e m > < i t e m > < M e a s u r e N a m e > T o t a l D i s c o u n t s < / M e a s u r e N a m e > < D i s p l a y N a m e > T o t a l D i s c o u n t s < / D i s p l a y N a m e > < V i s i b l e > F a l s e < / V i s i b l e > < / i t e m > < / C a l c u l a t e d F i e l d s > < S A H o s t H a s h > 0 < / S A H o s t H a s h > < G e m i n i F i e l d L i s t V i s i b l e > T r u e < / G e m i n i F i e l d L i s t V i s i b l e > < / S e t t i n g s > ] ] > < / 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W o r k i n g   S h e e t - e c d 4 e 8 9 4 - 6 0 b 2 - 4 a e 1 - b 0 c f - f 1 d b d 5 5 c b 1 6 b " > < C u s t o m C o n t e n t > < ! [ C D A T A [ < T a b l e W i d g e t G r i d S e r i a l i z a t i o n   x m l n s : x s d = " h t t p : / / w w w . w 3 . o r g / 2 0 0 1 / X M L S c h e m a "   x m l n s : x s i = " h t t p : / / w w w . w 3 . o r g / 2 0 0 1 / X M L S c h e m a - i n s t a n c e " > < C o l u m n S u g g e s t e d T y p e   / > < C o l u m n F o r m a t   / > < C o l u m n A c c u r a c y   / > < C o l u m n C u r r e n c y S y m b o l   / > < C o l u m n P o s i t i v e P a t t e r n   / > < C o l u m n N e g a t i v e P a t t e r n   / > < C o l u m n W i d t h s > < i t e m > < k e y > < s t r i n g > o u t l e t < / s t r i n g > < / k e y > < v a l u e > < i n t > 7 4 < / i n t > < / v a l u e > < / i t e m > < i t e m > < k e y > < s t r i n g > y e a r < / s t r i n g > < / k e y > < v a l u e > < i n t > 6 3 < / i n t > < / v a l u e > < / i t e m > < i t e m > < k e y > < s t r i n g > d i s c o u n t _ v a l u e < / s t r i n g > < / k e y > < v a l u e > < i n t > 1 3 0 < / i n t > < / v a l u e > < / i t e m > < i t e m > < k e y > < s t r i n g > d i s c o u n t _ p e r c e n t < / s t r i n g > < / k e y > < v a l u e > < i n t > 1 4 4 < / i n t > < / v a l u e > < / i t e m > < i t e m > < k e y > < s t r i n g > t r a n s a c t i o n _ c o u n t < / s t r i n g > < / k e y > < v a l u e > < i n t > 1 4 6 < / i n t > < / v a l u e > < / i t e m > < i t e m > < k e y > < s t r i n g > i t e m s _ s o l d < / s t r i n g > < / k e y > < v a l u e > < i n t > 1 0 4 < / i n t > < / v a l u e > < / i t e m > < i t e m > < k e y > < s t r i n g > c u s t o m e r _ c o u n t < / s t r i n g > < / k e y > < v a l u e > < i n t > 1 3 6 < / i n t > < / v a l u e > < / i t e m > < i t e m > < k e y > < s t r i n g > s a l e s _ c u s t o m e r _ k n o w n _ p e r c e n t < / s t r i n g > < / k e y > < v a l u e > < i n t > 2 3 6 < / i n t > < / v a l u e > < / i t e m > < i t e m > < k e y > < s t r i n g > b a s k e t _ s i z e < / s t r i n g > < / k e y > < v a l u e > < i n t > 1 0 8 < / i n t > < / v a l u e > < / i t e m > < i t e m > < k e y > < s t r i n g > r e v e n u e < / s t r i n g > < / k e y > < v a l u e > < i n t > 8 8 < / i n t > < / v a l u e > < / i t e m > < i t e m > < k e y > < s t r i n g > F 1 1 < / s t r i n g > < / k e y > < v a l u e > < i n t > 5 7 < / i n t > < / v a l u e > < / i t e m > < i t e m > < k e y > < s t r i n g > F 1 2 < / s t r i n g > < / k e y > < v a l u e > < i n t > 5 7 < / i n t > < / v a l u e > < / i t e m > < i t e m > < k e y > < s t r i n g > F 1 3 < / s t r i n g > < / k e y > < v a l u e > < i n t > 5 7 < / i n t > < / v a l u e > < / i t e m > < i t e m > < k e y > < s t r i n g > F 1 4 < / s t r i n g > < / k e y > < v a l u e > < i n t > 5 7 < / i n t > < / v a l u e > < / i t e m > < / C o l u m n W i d t h s > < C o l u m n D i s p l a y I n d e x > < i t e m > < k e y > < s t r i n g > o u t l e t < / s t r i n g > < / k e y > < v a l u e > < i n t > 0 < / i n t > < / v a l u e > < / i t e m > < i t e m > < k e y > < s t r i n g > y e a r < / s t r i n g > < / k e y > < v a l u e > < i n t > 1 < / i n t > < / v a l u e > < / i t e m > < i t e m > < k e y > < s t r i n g > d i s c o u n t _ v a l u e < / s t r i n g > < / k e y > < v a l u e > < i n t > 2 < / i n t > < / v a l u e > < / i t e m > < i t e m > < k e y > < s t r i n g > d i s c o u n t _ p e r c e n t < / s t r i n g > < / k e y > < v a l u e > < i n t > 3 < / i n t > < / v a l u e > < / i t e m > < i t e m > < k e y > < s t r i n g > t r a n s a c t i o n _ c o u n t < / s t r i n g > < / k e y > < v a l u e > < i n t > 4 < / i n t > < / v a l u e > < / i t e m > < i t e m > < k e y > < s t r i n g > i t e m s _ s o l d < / s t r i n g > < / k e y > < v a l u e > < i n t > 5 < / i n t > < / v a l u e > < / i t e m > < i t e m > < k e y > < s t r i n g > c u s t o m e r _ c o u n t < / s t r i n g > < / k e y > < v a l u e > < i n t > 6 < / i n t > < / v a l u e > < / i t e m > < i t e m > < k e y > < s t r i n g > s a l e s _ c u s t o m e r _ k n o w n _ p e r c e n t < / s t r i n g > < / k e y > < v a l u e > < i n t > 7 < / i n t > < / v a l u e > < / i t e m > < i t e m > < k e y > < s t r i n g > b a s k e t _ s i z e < / s t r i n g > < / k e y > < v a l u e > < i n t > 8 < / i n t > < / v a l u e > < / i t e m > < i t e m > < k e y > < s t r i n g > r e v e n u e < / s t r i n g > < / k e y > < v a l u e > < i n t > 9 < / i n t > < / v a l u e > < / i t e m > < i t e m > < k e y > < s t r i n g > F 1 1 < / s t r i n g > < / k e y > < v a l u e > < i n t > 1 0 < / i n t > < / v a l u e > < / i t e m > < i t e m > < k e y > < s t r i n g > F 1 2 < / s t r i n g > < / k e y > < v a l u e > < i n t > 1 1 < / i n t > < / v a l u e > < / i t e m > < i t e m > < k e y > < s t r i n g > F 1 3 < / s t r i n g > < / k e y > < v a l u e > < i n t > 1 2 < / i n t > < / v a l u e > < / i t e m > < i t e m > < k e y > < s t r i n g > F 1 4 < / 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l t ; / K e y & g t ; & l t ; V a l u e   x m l n s : a = " h t t p : / / s c h e m a s . d a t a c o n t r a c t . o r g / 2 0 0 4 / 0 7 / M i c r o s o f t . A n a l y s i s S e r v i c e s . C o m m o n " & g t ; & l t ; a : H a s F o c u s & g t ; t r u e & l t ; / a : H a s F o c u s & g t ; & l t ; a : S i z e A t D p i 9 6 & g t ; 1 2 9 & 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 2 0 2 4 - 0 4 - 2 9 T 1 9 : 1 9 : 5 5 . 7 8 1 0 1 9 7 + 0 1 : 0 0 < / L a s t P r o c e s s e d T i m e > < / D a t a M o d e l i n g S a n d b o x . S e r i a l i z e d S a n d b o x E r r o r C a c h e > ] ] > < / C u s t o m C o n t e n t > < / G e m i n i > 
</file>

<file path=customXml/item14.xml>��< ? x m l   v e r s i o n = " 1 . 0 "   e n c o d i n g = " U T F - 1 6 " ? > < G e m i n i   x m l n s = " h t t p : / / g e m i n i / p i v o t c u s t o m i z a t i o n / 2 d 2 3 2 7 4 8 - 0 b 0 0 - 4 4 8 8 - 9 f 1 8 - 2 b 7 b 6 4 d 5 c b 1 7 " > < C u s t o m C o n t e n t > < ! [ C D A T A [ < ? x m l   v e r s i o n = " 1 . 0 "   e n c o d i n g = " u t f - 1 6 " ? > < S e t t i n g s > < C a l c u l a t e d F i e l d s > < i t e m > < M e a s u r e N a m e > T o t a l   R e v e n u e < / M e a s u r e N a m e > < D i s p l a y N a m e > T o t a l   R e v e n u e < / D i s p l a y N a m e > < V i s i b l e > F a l s e < / V i s i b l e > < / i t e m > < i t e m > < M e a s u r e N a m e > M i n < / M e a s u r e N a m e > < D i s p l a y N a m e > M i n < / D i s p l a y N a m e > < V i s i b l e > F a l s e < / V i s i b l e > < / i t e m > < i t e m > < M e a s u r e N a m e > M a x < / M e a s u r e N a m e > < D i s p l a y N a m e > M a x < / D i s p l a y N a m e > < V i s i b l e > F a l s e < / V i s i b l e > < / i t e m > < i t e m > < M e a s u r e N a m e > T o t a l D i s c o u n t s < / M e a s u r e N a m e > < D i s p l a y N a m e > T o t a l D i s c o u n t s < / D i s p l a y N a m e > < V i s i b l e > F a l s e < / V i s i b l e > < / i t e m > < i t e m > < M e a s u r e N a m e > D i s c o u n t P e r c e n t < / M e a s u r e N a m e > < D i s p l a y N a m e > D i s c o u n t P e r c e n t < / D i s p l a y N a m e > < V i s i b l e > F a l s e < / V i s i b l e > < / i t e m > < i t e m > < M e a s u r e N a m e > C u s t o m e r V i s i t s < / M e a s u r e N a m e > < D i s p l a y N a m e > C u s t o m e r V i s i t s < / D i s p l a y N a m e > < V i s i b l e > F a l s e < / V i s i b l e > < / i t e m > < i t e m > < M e a s u r e N a m e > B a s k e t S i z e < / M e a s u r e N a m e > < D i s p l a y N a m e > B a s k e t S i z e < / D i s p l a y N a m e > < V i s i b l e > F a l s e < / V i s i b l e > < / i t e m > < i t e m > < M e a s u r e N a m e > S a l e s K n o w n C u s t o m e r s < / M e a s u r e N a m e > < D i s p l a y N a m e > S a l e s K n o w n C u s t o m e r s < / D i s p l a y N a m e > < V i s i b l e > F a l s e < / V i s i b l e > < / i t e m > < i t e m > < M e a s u r e N a m e > T o t a l   T r a n s a c t i o n s < / M e a s u r e N a m e > < D i s p l a y N a m e > T o t a l   T r a n s a c t i o n s < / D i s p l a y N a m e > < V i s i b l e > F a l s e < / V i s i b l e > < / i t e m > < i t e m > < M e a s u r e N a m e > I t e m s S o l d < / M e a s u r e N a m e > < D i s p l a y N a m e > I t e m s S o l d < / 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O r d e r " > < C u s t o m C o n t e n t > T a b l e 1 < / C u s t o m C o n t e n t > < / G e m i n i > 
</file>

<file path=customXml/item19.xml>��< ? x m l   v e r s i o n = " 1 . 0 "   e n c o d i n g = " U T F - 1 6 " ? > < G e m i n i   x m l n s = " h t t p : / / g e m i n i / p i v o t c u s t o m i z a t i o n / 3 3 5 4 1 4 7 3 - 6 4 0 f - 4 e d 3 - b 4 f 4 - 0 0 d 2 4 8 1 a e d e e " > < C u s t o m C o n t e n t > < ! [ C D A T A [ < ? x m l   v e r s i o n = " 1 . 0 "   e n c o d i n g = " u t f - 1 6 " ? > < S e t t i n g s > < C a l c u l a t e d F i e l d s > < i t e m > < M e a s u r e N a m e > T o t a l   R e v e n u e < / M e a s u r e N a m e > < D i s p l a y N a m e > T o t a l   R e v e n u e < / D i s p l a y N a m e > < V i s i b l e > F a l s e < / V i s i b l e > < / i t e m > < i t e m > < M e a s u r e N a m e > M i n < / M e a s u r e N a m e > < D i s p l a y N a m e > M i n < / D i s p l a y N a m e > < V i s i b l e > F a l s e < / V i s i b l e > < / i t e m > < i t e m > < M e a s u r e N a m e > M a x < / M e a s u r e N a m e > < D i s p l a y N a m e > M a x < / D i s p l a y N a m e > < V i s i b l e > F a l s e < / V i s i b l e > < / i t e m > < i t e m > < M e a s u r e N a m e > T o t a l D i s c o u n t s < / M e a s u r e N a m e > < D i s p l a y N a m e > T o t a l D i s c o u n t s < / D i s p l a y N a m e > < V i s i b l e > F a l s e < / V i s i b l e > < / i t e m > < i t e m > < M e a s u r e N a m e > D i s c o u n t P e r c e n t < / M e a s u r e N a m e > < D i s p l a y N a m e > D i s c o u n t P e r c e n t < / D i s p l a y N a m e > < V i s i b l e > F a l s e < / V i s i b l e > < / i t e m > < i t e m > < M e a s u r e N a m e > C u s t o m e r V i s i t s < / M e a s u r e N a m e > < D i s p l a y N a m e > C u s t o m e r V i s i t s < / D i s p l a y N a m e > < V i s i b l e > F a l s e < / V i s i b l e > < / i t e m > < i t e m > < M e a s u r e N a m e > B a s k e t S i z e < / M e a s u r e N a m e > < D i s p l a y N a m e > B a s k e t S i z e < / D i s p l a y N a m e > < V i s i b l e > F a l s e < / V i s i b l e > < / i t e m > < i t e m > < M e a s u r e N a m e > S a l e s K n o w n C u s t o m e r s < / M e a s u r e N a m e > < D i s p l a y N a m e > S a l e s K n o w n C u s t o m e r s < / D i s p l a y N a m e > < V i s i b l e > F a l s e < / V i s i b l e > < / i t e m > < i t e m > < M e a s u r e N a m e > T o t a l   T r a n s a c t i o n s < / M e a s u r e N a m e > < D i s p l a y N a m e > T o t a l   T r a n s a c t i o n s < / D i s p l a y N a m e > < V i s i b l e > F a l s e < / V i s i b l e > < / i t e m > < i t e m > < M e a s u r e N a m e > I t e m s S o l d < / M e a s u r e N a m e > < D i s p l a y N a m e > I t e m s S o l d < / D i s p l a y N a m e > < V i s i b l e > F a l s e < / V i s i b l e > < / i t e m > < / C a l c u l a t e d F i e l d s > < S A H o s t H a s h > 0 < / S A H o s t H a s h > < G e m i n i F i e l d L i s t V i s i b l e > T r u e < / G e m i n i F i e l d L i s t V i s i b l e > < / S e t t i n g s > ] ] > < / C u s t o m C o n t e n t > < / G e m i n i > 
</file>

<file path=customXml/item2.xml>��< ? x m l   v e r s i o n = " 1 . 0 "   e n c o d i n g = " U T F - 1 6 " ? > < G e m i n i   x m l n s = " h t t p : / / g e m i n i / p i v o t c u s t o m i z a t i o n / C l i e n t W i n d o w X M L " > < C u s t o m C o n t e n t > T a b l e 1 < / 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C o u n t I n S a n d b o x " > < C u s t o m C o n t e n t > 1 < / C u s t o m C o n t e n t > < / G e m i n i > 
</file>

<file path=customXml/item22.xml>��< ? x m l   v e r s i o n = " 1 . 0 "   e n c o d i n g = " U T F - 1 6 " ? > < G e m i n i   x m l n s = " h t t p : / / g e m i n i / p i v o t c u s t o m i z a t i o n / M a n u a l C a l c M o d e " > < C u s t o m C o n t e n t > < ! [ C D A T A [ F a l s e ] ] > < / 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4.xml>��< ? x m l   v e r s i o n = " 1 . 0 "   e n c o d i n g = " U T F - 1 6 " ? > < G e m i n i   x m l n s = " h t t p : / / g e m i n i / p i v o t c u s t o m i z a t i o n / P o w e r P i v o t V e r s i o n " > < C u s t o m C o n t e n t > < ! [ C D A T A [ 1 1 . 0 . 9 1 6 5 . 1 1 8 6 ] ] > < / C u s t o m C o n t e n t > < / G e m i n i > 
</file>

<file path=customXml/item25.xml>��< ? x m l   v e r s i o n = " 1 . 0 "   e n c o d i n g = " U T F - 1 6 " ? > < G e m i n i   x m l n s = " h t t p : / / g e m i n i / p i v o t c u s t o m i z a t i o n / f 8 5 2 b a 4 3 - e d d d - 4 1 b 6 - a 1 9 7 - 6 e 9 b 1 2 2 f d e a 5 " > < C u s t o m C o n t e n t > < ! [ C D A T A [ < ? x m l   v e r s i o n = " 1 . 0 "   e n c o d i n g = " u t f - 1 6 " ? > < S e t t i n g s > < C a l c u l a t e d F i e l d s > < i t e m > < M e a s u r e N a m e > T o t a l   R e v e n u e < / M e a s u r e N a m e > < D i s p l a y N a m e > T o t a l   R e v e n u e < / D i s p l a y N a m e > < V i s i b l e > F a l s e < / V i s i b l e > < / i t e m > < i t e m > < M e a s u r e N a m e > M i n < / M e a s u r e N a m e > < D i s p l a y N a m e > M i n < / D i s p l a y N a m e > < V i s i b l e > F a l s e < / V i s i b l e > < / i t e m > < i t e m > < M e a s u r e N a m e > M a x < / M e a s u r e N a m e > < D i s p l a y N a m e > M a x < / D i s p l a y N a m e > < V i s i b l e > F a l s e < / V i s i b l e > < / i t e m > < i t e m > < M e a s u r e N a m e > T o t a l D i s c o u n t s < / M e a s u r e N a m e > < D i s p l a y N a m e > T o t a l D i s c o u n t s < / D i s p l a y N a m e > < V i s i b l e > F a l s e < / V i s i b l e > < / i t e m > < i t e m > < M e a s u r e N a m e > D i s c o u n t P e r c e n t < / M e a s u r e N a m e > < D i s p l a y N a m e > D i s c o u n t P e r c e n t < / D i s p l a y N a m e > < V i s i b l e > F a l s e < / V i s i b l e > < / i t e m > < i t e m > < M e a s u r e N a m e > C u s t o m e r V i s i t s < / M e a s u r e N a m e > < D i s p l a y N a m e > C u s t o m e r V i s i t s < / D i s p l a y N a m e > < V i s i b l e > F a l s e < / V i s i b l e > < / i t e m > < i t e m > < M e a s u r e N a m e > B a s k e t S i z e < / M e a s u r e N a m e > < D i s p l a y N a m e > B a s k e t S i z e < / D i s p l a y N a m e > < V i s i b l e > F a l s e < / V i s i b l e > < / i t e m > < i t e m > < M e a s u r e N a m e > S a l e s K n o w n C u s t o m e r s < / M e a s u r e N a m e > < D i s p l a y N a m e > S a l e s K n o w n C u s t o m e r s < / D i s p l a y N a m e > < V i s i b l e > F a l s e < / V i s i b l e > < / i t e m > < i t e m > < M e a s u r e N a m e > T o t a l   T r a n s a c t i o n s < / M e a s u r e N a m e > < D i s p l a y N a m e > T o t a l   T r a n s a c t i o n s < / D i s p l a y N a m e > < V i s i b l e > F a l s e < / V i s i b l e > < / i t e m > < i t e m > < M e a s u r e N a m e > I t e m s S o l d < / M e a s u r e N a m e > < D i s p l a y N a m e > I t e m s S o l d < / D i s p l a y N a m e > < V i s i b l e > F a l s e < / V i s i b l e > < / i t e m > < / C a l c u l a t e d F i e l d s > < S A H o s t H a s h > 0 < / S A H o s t H a s h > < G e m i n i F i e l d L i s t V i s i b l e > T r u e < / G e m i n i F i e l d L i s t V i s i b l e > < / S e t t i n g s > ] ] > < / 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 i : t y p e = " M e a s u r e D i a g r a m S a n d b o x A d a p t e r " & g t ; & l t ; T a b l e N a m e & g t ; W o r k i n g   S h e e t & l t ; / T a b l e N a m e & g t ; & l t ; / A d a p t e r & g t ; & l t ; D i a g r a m T y p e & g t ; M e a s u r e D i a g r a m & l t ; / D i a g r a m T y p e & g t ; & l t ; D i s p l a y C o n t e x t 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 i : t y p e = " S a n d b o x E d i t o r M e a s u r e G r i d K e y " & g t ; & l t ; T a b l e N a m e & g t ; W o r k i n g   S h e e t & l t ; / T a b l e N a m e & g t ; & l t ; / K e y & g t ; & l t ; M a i n t a i n e r 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 R e v e n u e & l t ; / K e y & g t ; & l t ; / D i a g r a m O b j e c t K e y & g t ; & l t ; D i a g r a m O b j e c t K e y & g t ; & l t ; K e y & g t ; M e a s u r e s \ T o t a l   R e v e n u e \ T a g I n f o \ F o r m u l a & l t ; / K e y & g t ; & l t ; / D i a g r a m O b j e c t K e y & g t ; & l t ; D i a g r a m O b j e c t K e y & g t ; & l t ; K e y & g t ; M e a s u r e s \ T o t a l   R e v e n u e \ T a g I n f o \ V a l u e & l t ; / K e y & g t ; & l t ; / D i a g r a m O b j e c t K e y & g t ; & l t ; D i a g r a m O b j e c t K e y & g t ; & l t ; K e y & g t ; M e a s u r e s \ M i n & l t ; / K e y & g t ; & l t ; / D i a g r a m O b j e c t K e y & g t ; & l t ; D i a g r a m O b j e c t K e y & g t ; & l t ; K e y & g t ; M e a s u r e s \ M i n \ T a g I n f o \ F o r m u l a & l t ; / K e y & g t ; & l t ; / D i a g r a m O b j e c t K e y & g t ; & l t ; D i a g r a m O b j e c t K e y & g t ; & l t ; K e y & g t ; M e a s u r e s \ M i n \ T a g I n f o \ V a l u e & l t ; / K e y & g t ; & l t ; / D i a g r a m O b j e c t K e y & g t ; & l t ; D i a g r a m O b j e c t K e y & g t ; & l t ; K e y & g t ; M e a s u r e s \ M a x & l t ; / K e y & g t ; & l t ; / D i a g r a m O b j e c t K e y & g t ; & l t ; D i a g r a m O b j e c t K e y & g t ; & l t ; K e y & g t ; M e a s u r e s \ M a x \ T a g I n f o \ F o r m u l a & l t ; / K e y & g t ; & l t ; / D i a g r a m O b j e c t K e y & g t ; & l t ; D i a g r a m O b j e c t K e y & g t ; & l t ; K e y & g t ; M e a s u r e s \ M a x \ T a g I n f o \ V a l u e & l t ; / K e y & g t ; & l t ; / D i a g r a m O b j e c t K e y & g t ; & l t ; D i a g r a m O b j e c t K e y & g t ; & l t ; K e y & g t ; M e a s u r e s \ T o t a l D i s c o u n t s & l t ; / K e y & g t ; & l t ; / D i a g r a m O b j e c t K e y & g t ; & l t ; D i a g r a m O b j e c t K e y & g t ; & l t ; K e y & g t ; M e a s u r e s \ T o t a l D i s c o u n t s \ T a g I n f o \ F o r m u l a & l t ; / K e y & g t ; & l t ; / D i a g r a m O b j e c t K e y & g t ; & l t ; D i a g r a m O b j e c t K e y & g t ; & l t ; K e y & g t ; M e a s u r e s \ T o t a l D i s c o u n t s \ T a g I n f o \ V a l u e & l t ; / K e y & g t ; & l t ; / D i a g r a m O b j e c t K e y & g t ; & l t ; D i a g r a m O b j e c t K e y & g t ; & l t ; K e y & g t ; M e a s u r e s \ D i s c o u n t P e r c e n t & l t ; / K e y & g t ; & l t ; / D i a g r a m O b j e c t K e y & g t ; & l t ; D i a g r a m O b j e c t K e y & g t ; & l t ; K e y & g t ; M e a s u r e s \ D i s c o u n t P e r c e n t \ T a g I n f o \ F o r m u l a & l t ; / K e y & g t ; & l t ; / D i a g r a m O b j e c t K e y & g t ; & l t ; D i a g r a m O b j e c t K e y & g t ; & l t ; K e y & g t ; M e a s u r e s \ D i s c o u n t P e r c e n t \ T a g I n f o \ V a l u e & l t ; / K e y & g t ; & l t ; / D i a g r a m O b j e c t K e y & g t ; & l t ; D i a g r a m O b j e c t K e y & g t ; & l t ; K e y & g t ; M e a s u r e s \ C u s t o m e r V i s i t s & l t ; / K e y & g t ; & l t ; / D i a g r a m O b j e c t K e y & g t ; & l t ; D i a g r a m O b j e c t K e y & g t ; & l t ; K e y & g t ; M e a s u r e s \ C u s t o m e r V i s i t s \ T a g I n f o \ F o r m u l a & l t ; / K e y & g t ; & l t ; / D i a g r a m O b j e c t K e y & g t ; & l t ; D i a g r a m O b j e c t K e y & g t ; & l t ; K e y & g t ; M e a s u r e s \ C u s t o m e r V i s i t s \ T a g I n f o \ V a l u e & l t ; / K e y & g t ; & l t ; / D i a g r a m O b j e c t K e y & g t ; & l t ; D i a g r a m O b j e c t K e y & g t ; & l t ; K e y & g t ; M e a s u r e s \ B a s k e t S i z e & l t ; / K e y & g t ; & l t ; / D i a g r a m O b j e c t K e y & g t ; & l t ; D i a g r a m O b j e c t K e y & g t ; & l t ; K e y & g t ; M e a s u r e s \ B a s k e t S i z e \ T a g I n f o \ F o r m u l a & l t ; / K e y & g t ; & l t ; / D i a g r a m O b j e c t K e y & g t ; & l t ; D i a g r a m O b j e c t K e y & g t ; & l t ; K e y & g t ; M e a s u r e s \ B a s k e t S i z e \ T a g I n f o \ V a l u e & l t ; / K e y & g t ; & l t ; / D i a g r a m O b j e c t K e y & g t ; & l t ; D i a g r a m O b j e c t K e y & g t ; & l t ; K e y & g t ; M e a s u r e s \ S a l e s K n o w n C u s t o m e r s & l t ; / K e y & g t ; & l t ; / D i a g r a m O b j e c t K e y & g t ; & l t ; D i a g r a m O b j e c t K e y & g t ; & l t ; K e y & g t ; M e a s u r e s \ S a l e s K n o w n C u s t o m e r s \ T a g I n f o \ F o r m u l a & l t ; / K e y & g t ; & l t ; / D i a g r a m O b j e c t K e y & g t ; & l t ; D i a g r a m O b j e c t K e y & g t ; & l t ; K e y & g t ; M e a s u r e s \ S a l e s K n o w n C u s t o m e r s \ T a g I n f o \ V a l u e & l t ; / K e y & g t ; & l t ; / D i a g r a m O b j e c t K e y & g t ; & l t ; D i a g r a m O b j e c t K e y & g t ; & l t ; K e y & g t ; M e a s u r e s \ I t e m s   S o l d & l t ; / K e y & g t ; & l t ; / D i a g r a m O b j e c t K e y & g t ; & l t ; D i a g r a m O b j e c t K e y & g t ; & l t ; K e y & g t ; M e a s u r e s \ I t e m s   S o l d \ T a g I n f o \ F o r m u l a & l t ; / K e y & g t ; & l t ; / D i a g r a m O b j e c t K e y & g t ; & l t ; D i a g r a m O b j e c t K e y & g t ; & l t ; K e y & g t ; M e a s u r e s \ I t e m s   S o l d \ T a g I n f o \ V a l u e & l t ; / K e y & g t ; & l t ; / D i a g r a m O b j e c t K e y & g t ; & l t ; D i a g r a m O b j e c t K e y & g t ; & l t ; K e y & g t ; M e a s u r e s \ T o t a l   T r a n s a c t i o n s & l t ; / K e y & g t ; & l t ; / D i a g r a m O b j e c t K e y & g t ; & l t ; D i a g r a m O b j e c t K e y & g t ; & l t ; K e y & g t ; M e a s u r e s \ T o t a l   T r a n s a c t i o n s \ T a g I n f o \ F o r m u l a & l t ; / K e y & g t ; & l t ; / D i a g r a m O b j e c t K e y & g t ; & l t ; D i a g r a m O b j e c t K e y & g t ; & l t ; K e y & g t ; M e a s u r e s \ T o t a l   T r a n s a c t i o n s \ T a g I n f o \ V a l u e & l t ; / K e y & g t ; & l t ; / D i a g r a m O b j e c t K e y & g t ; & l t ; D i a g r a m O b j e c t K e y & g t ; & l t ; K e y & g t ; C o l u m n s \ o u t l e t & l t ; / K e y & g t ; & l t ; / D i a g r a m O b j e c t K e y & g t ; & l t ; D i a g r a m O b j e c t K e y & g t ; & l t ; K e y & g t ; C o l u m n s \ y e a r & l t ; / K e y & g t ; & l t ; / D i a g r a m O b j e c t K e y & g t ; & l t ; D i a g r a m O b j e c t K e y & g t ; & l t ; K e y & g t ; C o l u m n s \ d i s c o u n t _ v a l u e & l t ; / K e y & g t ; & l t ; / D i a g r a m O b j e c t K e y & g t ; & l t ; D i a g r a m O b j e c t K e y & g t ; & l t ; K e y & g t ; C o l u m n s \ d i s c o u n t _ p e r c e n t & l t ; / K e y & g t ; & l t ; / D i a g r a m O b j e c t K e y & g t ; & l t ; D i a g r a m O b j e c t K e y & g t ; & l t ; K e y & g t ; C o l u m n s \ t r a n s a c t i o n _ c o u n t & l t ; / K e y & g t ; & l t ; / D i a g r a m O b j e c t K e y & g t ; & l t ; D i a g r a m O b j e c t K e y & g t ; & l t ; K e y & g t ; C o l u m n s \ i t e m s _ s o l d & l t ; / K e y & g t ; & l t ; / D i a g r a m O b j e c t K e y & g t ; & l t ; D i a g r a m O b j e c t K e y & g t ; & l t ; K e y & g t ; C o l u m n s \ c u s t o m e r _ c o u n t & l t ; / K e y & g t ; & l t ; / D i a g r a m O b j e c t K e y & g t ; & l t ; D i a g r a m O b j e c t K e y & g t ; & l t ; K e y & g t ; C o l u m n s \ s a l e s _ c u s t o m e r _ k n o w n _ p e r c e n t & l t ; / K e y & g t ; & l t ; / D i a g r a m O b j e c t K e y & g t ; & l t ; D i a g r a m O b j e c t K e y & g t ; & l t ; K e y & g t ; C o l u m n s \ b a s k e t _ s i z e & l t ; / K e y & g t ; & l t ; / D i a g r a m O b j e c t K e y & g t ; & l t ; D i a g r a m O b j e c t K e y & g t ; & l t ; K e y & g t ; C o l u m n s \ r e v e n u e & l t ; / K e y & g t ; & l t ; / D i a g r a m O b j e c t K e y & g t ; & l t ; D i a g r a m O b j e c t K e y & g t ; & l t ; K e y & g t ; C o l u m n s \ F 1 1 & l t ; / K e y & g t ; & l t ; / D i a g r a m O b j e c t K e y & g t ; & l t ; D i a g r a m O b j e c t K e y & g t ; & l t ; K e y & g t ; C o l u m n s \ F 1 2 & l t ; / K e y & g t ; & l t ; / D i a g r a m O b j e c t K e y & g t ; & l t ; D i a g r a m O b j e c t K e y & g t ; & l t ; K e y & g t ; C o l u m n s \ F 1 3 & l t ; / K e y & g t ; & l t ; / D i a g r a m O b j e c t K e y & g t ; & l t ; D i a g r a m O b j e c t K e y & g t ; & l t ; K e y & g t ; C o l u m n s \ F 1 4 & 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 R e v e n u e & l t ; / K e y & g t ; & l t ; / a : K e y & g t ; & l t ; a : V a l u e   i : t y p e = " M e a s u r e G r i d N o d e V i e w S t a t e " & g t ; & l t ; L a y e d O u t & g t ; t r u e & l t ; / L a y e d O u t & g t ; & l t ; / a : V a l u e & g t ; & l t ; / a : K e y V a l u e O f D i a g r a m O b j e c t K e y a n y T y p e z b w N T n L X & g t ; & l t ; a : K e y V a l u e O f D i a g r a m O b j e c t K e y a n y T y p e z b w N T n L X & g t ; & l t ; a : K e y & g t ; & l t ; K e y & g t ; M e a s u r e s \ T o t a l   R e v e n u e \ T a g I n f o \ F o r m u l a & l t ; / K e y & g t ; & l t ; / a : K e y & g t ; & l t ; a : V a l u e   i : t y p e = " M e a s u r e G r i d V i e w S t a t e I D i a g r a m T a g A d d i t i o n a l I n f o " / & g t ; & l t ; / a : K e y V a l u e O f D i a g r a m O b j e c t K e y a n y T y p e z b w N T n L X & g t ; & l t ; a : K e y V a l u e O f D i a g r a m O b j e c t K e y a n y T y p e z b w N T n L X & g t ; & l t ; a : K e y & g t ; & l t ; K e y & g t ; M e a s u r e s \ T o t a l   R e v e n u e \ T a g I n f o \ V a l u e & l t ; / K e y & g t ; & l t ; / a : K e y & g t ; & l t ; a : V a l u e   i : t y p e = " M e a s u r e G r i d V i e w S t a t e I D i a g r a m T a g A d d i t i o n a l I n f o " / & g t ; & l t ; / a : K e y V a l u e O f D i a g r a m O b j e c t K e y a n y T y p e z b w N T n L X & g t ; & l t ; a : K e y V a l u e O f D i a g r a m O b j e c t K e y a n y T y p e z b w N T n L X & g t ; & l t ; a : K e y & g t ; & l t ; K e y & g t ; M e a s u r e s \ M i n & l t ; / K e y & g t ; & l t ; / a : K e y & g t ; & l t ; a : V a l u e   i : t y p e = " M e a s u r e G r i d N o d e V i e w S t a t e " & g t ; & l t ; C o l u m n & g t ; 1 & l t ; / C o l u m n & g t ; & l t ; L a y e d O u t & g t ; t r u e & l t ; / L a y e d O u t & g t ; & l t ; / a : V a l u e & g t ; & l t ; / a : K e y V a l u e O f D i a g r a m O b j e c t K e y a n y T y p e z b w N T n L X & g t ; & l t ; a : K e y V a l u e O f D i a g r a m O b j e c t K e y a n y T y p e z b w N T n L X & g t ; & l t ; a : K e y & g t ; & l t ; K e y & g t ; M e a s u r e s \ M i n \ T a g I n f o \ F o r m u l a & l t ; / K e y & g t ; & l t ; / a : K e y & g t ; & l t ; a : V a l u e   i : t y p e = " M e a s u r e G r i d V i e w S t a t e I D i a g r a m T a g A d d i t i o n a l I n f o " / & g t ; & l t ; / a : K e y V a l u e O f D i a g r a m O b j e c t K e y a n y T y p e z b w N T n L X & g t ; & l t ; a : K e y V a l u e O f D i a g r a m O b j e c t K e y a n y T y p e z b w N T n L X & g t ; & l t ; a : K e y & g t ; & l t ; K e y & g t ; M e a s u r e s \ M i n \ T a g I n f o \ V a l u e & l t ; / K e y & g t ; & l t ; / a : K e y & g t ; & l t ; a : V a l u e   i : t y p e = " M e a s u r e G r i d V i e w S t a t e I D i a g r a m T a g A d d i t i o n a l I n f o " / & g t ; & l t ; / a : K e y V a l u e O f D i a g r a m O b j e c t K e y a n y T y p e z b w N T n L X & g t ; & l t ; a : K e y V a l u e O f D i a g r a m O b j e c t K e y a n y T y p e z b w N T n L X & g t ; & l t ; a : K e y & g t ; & l t ; K e y & g t ; M e a s u r e s \ M a x & l t ; / K e y & g t ; & l t ; / a : K e y & g t ; & l t ; a : V a l u e   i : t y p e = " M e a s u r e G r i d N o d e V i e w S t a t e " & g t ; & l t ; C o l u m n & g t ; 2 & l t ; / C o l u m n & g t ; & l t ; L a y e d O u t & g t ; t r u e & l t ; / L a y e d O u t & g t ; & l t ; / a : V a l u e & g t ; & l t ; / a : K e y V a l u e O f D i a g r a m O b j e c t K e y a n y T y p e z b w N T n L X & g t ; & l t ; a : K e y V a l u e O f D i a g r a m O b j e c t K e y a n y T y p e z b w N T n L X & g t ; & l t ; a : K e y & g t ; & l t ; K e y & g t ; M e a s u r e s \ M a x \ T a g I n f o \ F o r m u l a & l t ; / K e y & g t ; & l t ; / a : K e y & g t ; & l t ; a : V a l u e   i : t y p e = " M e a s u r e G r i d V i e w S t a t e I D i a g r a m T a g A d d i t i o n a l I n f o " / & g t ; & l t ; / a : K e y V a l u e O f D i a g r a m O b j e c t K e y a n y T y p e z b w N T n L X & g t ; & l t ; a : K e y V a l u e O f D i a g r a m O b j e c t K e y a n y T y p e z b w N T n L X & g t ; & l t ; a : K e y & g t ; & l t ; K e y & g t ; M e a s u r e s \ M a x \ T a g I n f o \ V a l u e & l t ; / K e y & g t ; & l t ; / a : K e y & g t ; & l t ; a : V a l u e   i : t y p e = " M e a s u r e G r i d V i e w S t a t e I D i a g r a m T a g A d d i t i o n a l I n f o " / & g t ; & l t ; / a : K e y V a l u e O f D i a g r a m O b j e c t K e y a n y T y p e z b w N T n L X & g t ; & l t ; a : K e y V a l u e O f D i a g r a m O b j e c t K e y a n y T y p e z b w N T n L X & g t ; & l t ; a : K e y & g t ; & l t ; K e y & g t ; M e a s u r e s \ T o t a l D i s c o u n t s & l t ; / K e y & g t ; & l t ; / a : K e y & g t ; & l t ; a : V a l u e   i : t y p e = " M e a s u r e G r i d N o d e V i e w S t a t e " & g t ; & l t ; C o l u m n & g t ; 3 & l t ; / C o l u m n & g t ; & l t ; L a y e d O u t & g t ; t r u e & l t ; / L a y e d O u t & g t ; & l t ; / a : V a l u e & g t ; & l t ; / a : K e y V a l u e O f D i a g r a m O b j e c t K e y a n y T y p e z b w N T n L X & g t ; & l t ; a : K e y V a l u e O f D i a g r a m O b j e c t K e y a n y T y p e z b w N T n L X & g t ; & l t ; a : K e y & g t ; & l t ; K e y & g t ; M e a s u r e s \ T o t a l D i s c o u n t s \ T a g I n f o \ F o r m u l a & l t ; / K e y & g t ; & l t ; / a : K e y & g t ; & l t ; a : V a l u e   i : t y p e = " M e a s u r e G r i d V i e w S t a t e I D i a g r a m T a g A d d i t i o n a l I n f o " / & g t ; & l t ; / a : K e y V a l u e O f D i a g r a m O b j e c t K e y a n y T y p e z b w N T n L X & g t ; & l t ; a : K e y V a l u e O f D i a g r a m O b j e c t K e y a n y T y p e z b w N T n L X & g t ; & l t ; a : K e y & g t ; & l t ; K e y & g t ; M e a s u r e s \ T o t a l D i s c o u n t s \ T a g I n f o \ V a l u e & l t ; / K e y & g t ; & l t ; / a : K e y & g t ; & l t ; a : V a l u e   i : t y p e = " M e a s u r e G r i d V i e w S t a t e I D i a g r a m T a g A d d i t i o n a l I n f o " / & g t ; & l t ; / a : K e y V a l u e O f D i a g r a m O b j e c t K e y a n y T y p e z b w N T n L X & g t ; & l t ; a : K e y V a l u e O f D i a g r a m O b j e c t K e y a n y T y p e z b w N T n L X & g t ; & l t ; a : K e y & g t ; & l t ; K e y & g t ; M e a s u r e s \ D i s c o u n t P e r c e n t & l t ; / K e y & g t ; & l t ; / a : K e y & g t ; & l t ; a : V a l u e   i : t y p e = " M e a s u r e G r i d N o d e V i e w S t a t e " & g t ; & l t ; C o l u m n & g t ; 4 & l t ; / C o l u m n & g t ; & l t ; L a y e d O u t & g t ; t r u e & l t ; / L a y e d O u t & g t ; & l t ; / a : V a l u e & g t ; & l t ; / a : K e y V a l u e O f D i a g r a m O b j e c t K e y a n y T y p e z b w N T n L X & g t ; & l t ; a : K e y V a l u e O f D i a g r a m O b j e c t K e y a n y T y p e z b w N T n L X & g t ; & l t ; a : K e y & g t ; & l t ; K e y & g t ; M e a s u r e s \ D i s c o u n t P e r c e n t \ T a g I n f o \ F o r m u l a & l t ; / K e y & g t ; & l t ; / a : K e y & g t ; & l t ; a : V a l u e   i : t y p e = " M e a s u r e G r i d V i e w S t a t e I D i a g r a m T a g A d d i t i o n a l I n f o " / & g t ; & l t ; / a : K e y V a l u e O f D i a g r a m O b j e c t K e y a n y T y p e z b w N T n L X & g t ; & l t ; a : K e y V a l u e O f D i a g r a m O b j e c t K e y a n y T y p e z b w N T n L X & g t ; & l t ; a : K e y & g t ; & l t ; K e y & g t ; M e a s u r e s \ D i s c o u n t P e r c e n t \ T a g I n f o \ V a l u e & l t ; / K e y & g t ; & l t ; / a : K e y & g t ; & l t ; a : V a l u e   i : t y p e = " M e a s u r e G r i d V i e w S t a t e I D i a g r a m T a g A d d i t i o n a l I n f o " / & g t ; & l t ; / a : K e y V a l u e O f D i a g r a m O b j e c t K e y a n y T y p e z b w N T n L X & g t ; & l t ; a : K e y V a l u e O f D i a g r a m O b j e c t K e y a n y T y p e z b w N T n L X & g t ; & l t ; a : K e y & g t ; & l t ; K e y & g t ; M e a s u r e s \ C u s t o m e r V i s i t s & l t ; / K e y & g t ; & l t ; / a : K e y & g t ; & l t ; a : V a l u e   i : t y p e = " M e a s u r e G r i d N o d e V i e w S t a t e " & g t ; & l t ; C o l u m n & g t ; 5 & l t ; / C o l u m n & g t ; & l t ; L a y e d O u t & g t ; t r u e & l t ; / L a y e d O u t & g t ; & l t ; / a : V a l u e & g t ; & l t ; / a : K e y V a l u e O f D i a g r a m O b j e c t K e y a n y T y p e z b w N T n L X & g t ; & l t ; a : K e y V a l u e O f D i a g r a m O b j e c t K e y a n y T y p e z b w N T n L X & g t ; & l t ; a : K e y & g t ; & l t ; K e y & g t ; M e a s u r e s \ C u s t o m e r V i s i t s \ T a g I n f o \ F o r m u l a & l t ; / K e y & g t ; & l t ; / a : K e y & g t ; & l t ; a : V a l u e   i : t y p e = " M e a s u r e G r i d V i e w S t a t e I D i a g r a m T a g A d d i t i o n a l I n f o " / & g t ; & l t ; / a : K e y V a l u e O f D i a g r a m O b j e c t K e y a n y T y p e z b w N T n L X & g t ; & l t ; a : K e y V a l u e O f D i a g r a m O b j e c t K e y a n y T y p e z b w N T n L X & g t ; & l t ; a : K e y & g t ; & l t ; K e y & g t ; M e a s u r e s \ C u s t o m e r V i s i t s \ T a g I n f o \ V a l u e & l t ; / K e y & g t ; & l t ; / a : K e y & g t ; & l t ; a : V a l u e   i : t y p e = " M e a s u r e G r i d V i e w S t a t e I D i a g r a m T a g A d d i t i o n a l I n f o " / & g t ; & l t ; / a : K e y V a l u e O f D i a g r a m O b j e c t K e y a n y T y p e z b w N T n L X & g t ; & l t ; a : K e y V a l u e O f D i a g r a m O b j e c t K e y a n y T y p e z b w N T n L X & g t ; & l t ; a : K e y & g t ; & l t ; K e y & g t ; M e a s u r e s \ B a s k e t S i z e & l t ; / K e y & g t ; & l t ; / a : K e y & g t ; & l t ; a : V a l u e   i : t y p e = " M e a s u r e G r i d N o d e V i e w S t a t e " & g t ; & l t ; C o l u m n & g t ; 6 & l t ; / C o l u m n & g t ; & l t ; L a y e d O u t & g t ; t r u e & l t ; / L a y e d O u t & g t ; & l t ; / a : V a l u e & g t ; & l t ; / a : K e y V a l u e O f D i a g r a m O b j e c t K e y a n y T y p e z b w N T n L X & g t ; & l t ; a : K e y V a l u e O f D i a g r a m O b j e c t K e y a n y T y p e z b w N T n L X & g t ; & l t ; a : K e y & g t ; & l t ; K e y & g t ; M e a s u r e s \ B a s k e t S i z e \ T a g I n f o \ F o r m u l a & l t ; / K e y & g t ; & l t ; / a : K e y & g t ; & l t ; a : V a l u e   i : t y p e = " M e a s u r e G r i d V i e w S t a t e I D i a g r a m T a g A d d i t i o n a l I n f o " / & g t ; & l t ; / a : K e y V a l u e O f D i a g r a m O b j e c t K e y a n y T y p e z b w N T n L X & g t ; & l t ; a : K e y V a l u e O f D i a g r a m O b j e c t K e y a n y T y p e z b w N T n L X & g t ; & l t ; a : K e y & g t ; & l t ; K e y & g t ; M e a s u r e s \ B a s k e t S i z e \ T a g I n f o \ V a l u e & l t ; / K e y & g t ; & l t ; / a : K e y & g t ; & l t ; a : V a l u e   i : t y p e = " M e a s u r e G r i d V i e w S t a t e I D i a g r a m T a g A d d i t i o n a l I n f o " / & g t ; & l t ; / a : K e y V a l u e O f D i a g r a m O b j e c t K e y a n y T y p e z b w N T n L X & g t ; & l t ; a : K e y V a l u e O f D i a g r a m O b j e c t K e y a n y T y p e z b w N T n L X & g t ; & l t ; a : K e y & g t ; & l t ; K e y & g t ; M e a s u r e s \ S a l e s K n o w n C u s t o m e r s & l t ; / K e y & g t ; & l t ; / a : K e y & g t ; & l t ; a : V a l u e   i : t y p e = " M e a s u r e G r i d N o d e V i e w S t a t e " & g t ; & l t ; C o l u m n & g t ; 7 & l t ; / C o l u m n & g t ; & l t ; L a y e d O u t & g t ; t r u e & l t ; / L a y e d O u t & g t ; & l t ; / a : V a l u e & g t ; & l t ; / a : K e y V a l u e O f D i a g r a m O b j e c t K e y a n y T y p e z b w N T n L X & g t ; & l t ; a : K e y V a l u e O f D i a g r a m O b j e c t K e y a n y T y p e z b w N T n L X & g t ; & l t ; a : K e y & g t ; & l t ; K e y & g t ; M e a s u r e s \ S a l e s K n o w n C u s t o m e r s \ T a g I n f o \ F o r m u l a & l t ; / K e y & g t ; & l t ; / a : K e y & g t ; & l t ; a : V a l u e   i : t y p e = " M e a s u r e G r i d V i e w S t a t e I D i a g r a m T a g A d d i t i o n a l I n f o " / & g t ; & l t ; / a : K e y V a l u e O f D i a g r a m O b j e c t K e y a n y T y p e z b w N T n L X & g t ; & l t ; a : K e y V a l u e O f D i a g r a m O b j e c t K e y a n y T y p e z b w N T n L X & g t ; & l t ; a : K e y & g t ; & l t ; K e y & g t ; M e a s u r e s \ S a l e s K n o w n C u s t o m e r s \ T a g I n f o \ V a l u e & l t ; / K e y & g t ; & l t ; / a : K e y & g t ; & l t ; a : V a l u e   i : t y p e = " M e a s u r e G r i d V i e w S t a t e I D i a g r a m T a g A d d i t i o n a l I n f o " / & g t ; & l t ; / a : K e y V a l u e O f D i a g r a m O b j e c t K e y a n y T y p e z b w N T n L X & g t ; & l t ; a : K e y V a l u e O f D i a g r a m O b j e c t K e y a n y T y p e z b w N T n L X & g t ; & l t ; a : K e y & g t ; & l t ; K e y & g t ; M e a s u r e s \ I t e m s   S o l d & l t ; / K e y & g t ; & l t ; / a : K e y & g t ; & l t ; a : V a l u e   i : t y p e = " M e a s u r e G r i d N o d e V i e w S t a t e " & g t ; & l t ; C o l u m n & g t ; 8 & l t ; / C o l u m n & g t ; & l t ; L a y e d O u t & g t ; t r u e & l t ; / L a y e d O u t & g t ; & l t ; / a : V a l u e & g t ; & l t ; / a : K e y V a l u e O f D i a g r a m O b j e c t K e y a n y T y p e z b w N T n L X & g t ; & l t ; a : K e y V a l u e O f D i a g r a m O b j e c t K e y a n y T y p e z b w N T n L X & g t ; & l t ; a : K e y & g t ; & l t ; K e y & g t ; M e a s u r e s \ I t e m s   S o l d \ T a g I n f o \ F o r m u l a & l t ; / K e y & g t ; & l t ; / a : K e y & g t ; & l t ; a : V a l u e   i : t y p e = " M e a s u r e G r i d V i e w S t a t e I D i a g r a m T a g A d d i t i o n a l I n f o " / & g t ; & l t ; / a : K e y V a l u e O f D i a g r a m O b j e c t K e y a n y T y p e z b w N T n L X & g t ; & l t ; a : K e y V a l u e O f D i a g r a m O b j e c t K e y a n y T y p e z b w N T n L X & g t ; & l t ; a : K e y & g t ; & l t ; K e y & g t ; M e a s u r e s \ I t e m s   S o l d \ T a g I n f o \ V a l u e & l t ; / K e y & g t ; & l t ; / a : K e y & g t ; & l t ; a : V a l u e   i : t y p e = " M e a s u r e G r i d V i e w S t a t e I D i a g r a m T a g A d d i t i o n a l I n f o " / & g t ; & l t ; / a : K e y V a l u e O f D i a g r a m O b j e c t K e y a n y T y p e z b w N T n L X & g t ; & l t ; a : K e y V a l u e O f D i a g r a m O b j e c t K e y a n y T y p e z b w N T n L X & g t ; & l t ; a : K e y & g t ; & l t ; K e y & g t ; M e a s u r e s \ T o t a l   T r a n s a c t i o n s & l t ; / K e y & g t ; & l t ; / a : K e y & g t ; & l t ; a : V a l u e   i : t y p e = " M e a s u r e G r i d N o d e V i e w S t a t e " & g t ; & l t ; C o l u m n & g t ; 9 & l t ; / C o l u m n & g t ; & l t ; L a y e d O u t & g t ; t r u e & l t ; / L a y e d O u t & g t ; & l t ; / a : V a l u e & g t ; & l t ; / a : K e y V a l u e O f D i a g r a m O b j e c t K e y a n y T y p e z b w N T n L X & g t ; & l t ; a : K e y V a l u e O f D i a g r a m O b j e c t K e y a n y T y p e z b w N T n L X & g t ; & l t ; a : K e y & g t ; & l t ; K e y & g t ; M e a s u r e s \ T o t a l   T r a n s a c t i o n s \ T a g I n f o \ F o r m u l a & l t ; / K e y & g t ; & l t ; / a : K e y & g t ; & l t ; a : V a l u e   i : t y p e = " M e a s u r e G r i d V i e w S t a t e I D i a g r a m T a g A d d i t i o n a l I n f o " / & g t ; & l t ; / a : K e y V a l u e O f D i a g r a m O b j e c t K e y a n y T y p e z b w N T n L X & g t ; & l t ; a : K e y V a l u e O f D i a g r a m O b j e c t K e y a n y T y p e z b w N T n L X & g t ; & l t ; a : K e y & g t ; & l t ; K e y & g t ; M e a s u r e s \ T o t a l   T r a n s a c t i o n s \ T a g I n f o \ V a l u e & l t ; / K e y & g t ; & l t ; / a : K e y & g t ; & l t ; a : V a l u e   i : t y p e = " M e a s u r e G r i d V i e w S t a t e I D i a g r a m T a g A d d i t i o n a l I n f o " / & g t ; & l t ; / a : K e y V a l u e O f D i a g r a m O b j e c t K e y a n y T y p e z b w N T n L X & g t ; & l t ; a : K e y V a l u e O f D i a g r a m O b j e c t K e y a n y T y p e z b w N T n L X & g t ; & l t ; a : K e y & g t ; & l t ; K e y & g t ; C o l u m n s \ o u t l e t & 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d i s c o u n t _ v a l u e & l t ; / K e y & g t ; & l t ; / a : K e y & g t ; & l t ; a : V a l u e   i : t y p e = " M e a s u r e G r i d N o d e V i e w S t a t e " & g t ; & l t ; C o l u m n & g t ; 2 & l t ; / C o l u m n & g t ; & l t ; L a y e d O u t & g t ; t r u e & l t ; / L a y e d O u t & g t ; & l t ; / a : V a l u e & g t ; & l t ; / a : K e y V a l u e O f D i a g r a m O b j e c t K e y a n y T y p e z b w N T n L X & g t ; & l t ; a : K e y V a l u e O f D i a g r a m O b j e c t K e y a n y T y p e z b w N T n L X & g t ; & l t ; a : K e y & g t ; & l t ; K e y & g t ; C o l u m n s \ d i s c o u n t _ p e r c e n t & l t ; / K e y & g t ; & l t ; / a : K e y & g t ; & l t ; a : V a l u e   i : t y p e = " M e a s u r e G r i d N o d e V i e w S t a t e " & g t ; & l t ; C o l u m n & g t ; 3 & l t ; / C o l u m n & g t ; & l t ; L a y e d O u t & g t ; t r u e & l t ; / L a y e d O u t & g t ; & l t ; / a : V a l u e & g t ; & l t ; / a : K e y V a l u e O f D i a g r a m O b j e c t K e y a n y T y p e z b w N T n L X & g t ; & l t ; a : K e y V a l u e O f D i a g r a m O b j e c t K e y a n y T y p e z b w N T n L X & g t ; & l t ; a : K e y & g t ; & l t ; K e y & g t ; C o l u m n s \ t r a n s a c t i o n _ c o u n t & l t ; / K e y & g t ; & l t ; / a : K e y & g t ; & l t ; a : V a l u e   i : t y p e = " M e a s u r e G r i d N o d e V i e w S t a t e " & g t ; & l t ; C o l u m n & g t ; 4 & l t ; / C o l u m n & g t ; & l t ; L a y e d O u t & g t ; t r u e & l t ; / L a y e d O u t & g t ; & l t ; / a : V a l u e & g t ; & l t ; / a : K e y V a l u e O f D i a g r a m O b j e c t K e y a n y T y p e z b w N T n L X & g t ; & l t ; a : K e y V a l u e O f D i a g r a m O b j e c t K e y a n y T y p e z b w N T n L X & g t ; & l t ; a : K e y & g t ; & l t ; K e y & g t ; C o l u m n s \ i t e m s _ s o l d & l t ; / K e y & g t ; & l t ; / a : K e y & g t ; & l t ; a : V a l u e   i : t y p e = " M e a s u r e G r i d N o d e V i e w S t a t e " & g t ; & l t ; C o l u m n & g t ; 5 & l t ; / C o l u m n & g t ; & l t ; L a y e d O u t & g t ; t r u e & l t ; / L a y e d O u t & g t ; & l t ; / a : V a l u e & g t ; & l t ; / a : K e y V a l u e O f D i a g r a m O b j e c t K e y a n y T y p e z b w N T n L X & g t ; & l t ; a : K e y V a l u e O f D i a g r a m O b j e c t K e y a n y T y p e z b w N T n L X & g t ; & l t ; a : K e y & g t ; & l t ; K e y & g t ; C o l u m n s \ c u s t o m e r _ c o u n t & l t ; / K e y & g t ; & l t ; / a : K e y & g t ; & l t ; a : V a l u e   i : t y p e = " M e a s u r e G r i d N o d e V i e w S t a t e " & g t ; & l t ; C o l u m n & g t ; 6 & l t ; / C o l u m n & g t ; & l t ; L a y e d O u t & g t ; t r u e & l t ; / L a y e d O u t & g t ; & l t ; / a : V a l u e & g t ; & l t ; / a : K e y V a l u e O f D i a g r a m O b j e c t K e y a n y T y p e z b w N T n L X & g t ; & l t ; a : K e y V a l u e O f D i a g r a m O b j e c t K e y a n y T y p e z b w N T n L X & g t ; & l t ; a : K e y & g t ; & l t ; K e y & g t ; C o l u m n s \ s a l e s _ c u s t o m e r _ k n o w n _ p e r c e n t & l t ; / K e y & g t ; & l t ; / a : K e y & g t ; & l t ; a : V a l u e   i : t y p e = " M e a s u r e G r i d N o d e V i e w S t a t e " & g t ; & l t ; C o l u m n & g t ; 7 & l t ; / C o l u m n & g t ; & l t ; L a y e d O u t & g t ; t r u e & l t ; / L a y e d O u t & g t ; & l t ; / a : V a l u e & g t ; & l t ; / a : K e y V a l u e O f D i a g r a m O b j e c t K e y a n y T y p e z b w N T n L X & g t ; & l t ; a : K e y V a l u e O f D i a g r a m O b j e c t K e y a n y T y p e z b w N T n L X & g t ; & l t ; a : K e y & g t ; & l t ; K e y & g t ; C o l u m n s \ b a s k e t _ s i z e & l t ; / K e y & g t ; & l t ; / a : K e y & g t ; & l t ; a : V a l u e   i : t y p e = " M e a s u r e G r i d N o d e V i e w S t a t e " & g t ; & l t ; C o l u m n & g t ; 8 & l t ; / C o l u m n & g t ; & l t ; L a y e d O u t & g t ; t r u e & l t ; / L a y e d O u t & g t ; & l t ; / a : V a l u e & g t ; & l t ; / a : K e y V a l u e O f D i a g r a m O b j e c t K e y a n y T y p e z b w N T n L X & g t ; & l t ; a : K e y V a l u e O f D i a g r a m O b j e c t K e y a n y T y p e z b w N T n L X & g t ; & l t ; a : K e y & g t ; & l t ; K e y & g t ; C o l u m n s \ r e v e n u e & l t ; / K e y & g t ; & l t ; / a : K e y & g t ; & l t ; a : V a l u e   i : t y p e = " M e a s u r e G r i d N o d e V i e w S t a t e " & g t ; & l t ; C o l u m n & g t ; 9 & l t ; / C o l u m n & g t ; & l t ; L a y e d O u t & g t ; t r u e & l t ; / L a y e d O u t & g t ; & l t ; / a : V a l u e & g t ; & l t ; / a : K e y V a l u e O f D i a g r a m O b j e c t K e y a n y T y p e z b w N T n L X & g t ; & l t ; a : K e y V a l u e O f D i a g r a m O b j e c t K e y a n y T y p e z b w N T n L X & g t ; & l t ; a : K e y & g t ; & l t ; K e y & g t ; C o l u m n s \ F 1 1 & l t ; / K e y & g t ; & l t ; / a : K e y & g t ; & l t ; a : V a l u e   i : t y p e = " M e a s u r e G r i d N o d e V i e w S t a t e " & g t ; & l t ; C o l u m n & g t ; 1 0 & l t ; / C o l u m n & g t ; & l t ; L a y e d O u t & g t ; t r u e & l t ; / L a y e d O u t & g t ; & l t ; / a : V a l u e & g t ; & l t ; / a : K e y V a l u e O f D i a g r a m O b j e c t K e y a n y T y p e z b w N T n L X & g t ; & l t ; a : K e y V a l u e O f D i a g r a m O b j e c t K e y a n y T y p e z b w N T n L X & g t ; & l t ; a : K e y & g t ; & l t ; K e y & g t ; C o l u m n s \ F 1 2 & l t ; / K e y & g t ; & l t ; / a : K e y & g t ; & l t ; a : V a l u e   i : t y p e = " M e a s u r e G r i d N o d e V i e w S t a t e " & g t ; & l t ; C o l u m n & g t ; 1 1 & l t ; / C o l u m n & g t ; & l t ; L a y e d O u t & g t ; t r u e & l t ; / L a y e d O u t & g t ; & l t ; / a : V a l u e & g t ; & l t ; / a : K e y V a l u e O f D i a g r a m O b j e c t K e y a n y T y p e z b w N T n L X & g t ; & l t ; a : K e y V a l u e O f D i a g r a m O b j e c t K e y a n y T y p e z b w N T n L X & g t ; & l t ; a : K e y & g t ; & l t ; K e y & g t ; C o l u m n s \ F 1 3 & l t ; / K e y & g t ; & l t ; / a : K e y & g t ; & l t ; a : V a l u e   i : t y p e = " M e a s u r e G r i d N o d e V i e w S t a t e " & g t ; & l t ; C o l u m n & g t ; 1 2 & l t ; / C o l u m n & g t ; & l t ; L a y e d O u t & g t ; t r u e & l t ; / L a y e d O u t & g t ; & l t ; / a : V a l u e & g t ; & l t ; / a : K e y V a l u e O f D i a g r a m O b j e c t K e y a n y T y p e z b w N T n L X & g t ; & l t ; a : K e y V a l u e O f D i a g r a m O b j e c t K e y a n y T y p e z b w N T n L X & g t ; & l t ; a : K e y & g t ; & l t ; K e y & g t ; C o l u m n s \ F 1 4 & l t ; / K e y & g t ; & l t ; / a : K e y & g t ; & l t ; a : V a l u e   i : t y p e = " M e a s u r e G r i d N o d e V i e w S t a t e " & g t ; & l t ; C o l u m n & g t ; 1 3 & l t ; / C o l u m n & g t ; & l t ; L a y e d O u t & g t ; t r u e & l t ; / L a y e d O u t & g t ; & l t ; / a : V a l u e & g t ; & l t ; / a : K e y V a l u e O f D i a g r a m O b j e c t K e y a n y T y p e z b w N T n L X & g t ; & l t ; / V i e w S t a t e s & g t ; & l t ; / D i a g r a m M a n a g e r . S e r i a l i z a b l e D i a g r a m & 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 t r a n s a c t i o n _ c o u n t & l t ; / K e y & g t ; & l t ; / D i a g r a m O b j e c t K e y & g t ; & l t ; D i a g r a m O b j e c t K e y & g t ; & l t ; K e y & g t ; M e a s u r e s \ S u m   o f   t r a n s a c t i o n _ c o u n t \ T a g I n f o \ F o r m u l a & l t ; / K e y & g t ; & l t ; / D i a g r a m O b j e c t K e y & g t ; & l t ; D i a g r a m O b j e c t K e y & g t ; & l t ; K e y & g t ; M e a s u r e s \ S u m   o f   t r a n s a c t i o n _ c o u n t \ T a g I n f o \ V a l u e & l t ; / K e y & g t ; & l t ; / D i a g r a m O b j e c t K e y & g t ; & l t ; D i a g r a m O b j e c t K e y & g t ; & l t ; K e y & g t ; M e a s u r e s \ S u m   o f   i t e m s _ s o l d & l t ; / K e y & g t ; & l t ; / D i a g r a m O b j e c t K e y & g t ; & l t ; D i a g r a m O b j e c t K e y & g t ; & l t ; K e y & g t ; M e a s u r e s \ S u m   o f   i t e m s _ s o l d \ T a g I n f o \ F o r m u l a & l t ; / K e y & g t ; & l t ; / D i a g r a m O b j e c t K e y & g t ; & l t ; D i a g r a m O b j e c t K e y & g t ; & l t ; K e y & g t ; M e a s u r e s \ S u m   o f   i t e m s _ s o l d \ T a g I n f o \ V a l u e & l t ; / K e y & g t ; & l t ; / D i a g r a m O b j e c t K e y & g t ; & l t ; D i a g r a m O b j e c t K e y & g t ; & l t ; K e y & g t ; M e a s u r e s \ S u m   o f   c u s t o m e r _ c o u n t & l t ; / K e y & g t ; & l t ; / D i a g r a m O b j e c t K e y & g t ; & l t ; D i a g r a m O b j e c t K e y & g t ; & l t ; K e y & g t ; M e a s u r e s \ S u m   o f   c u s t o m e r _ c o u n t \ T a g I n f o \ F o r m u l a & l t ; / K e y & g t ; & l t ; / D i a g r a m O b j e c t K e y & g t ; & l t ; D i a g r a m O b j e c t K e y & g t ; & l t ; K e y & g t ; M e a s u r e s \ S u m   o f   c u s t o m e r _ c o u n t \ T a g I n f o \ V a l u e & l t ; / K e y & g t ; & l t ; / D i a g r a m O b j e c t K e y & g t ; & l t ; D i a g r a m O b j e c t K e y & g t ; & l t ; K e y & g t ; M e a s u r e s \ S u m   o f   s a l e s _ c u s t o m e r _ k n o w n _ p e r c e n t & l t ; / K e y & g t ; & l t ; / D i a g r a m O b j e c t K e y & g t ; & l t ; D i a g r a m O b j e c t K e y & g t ; & l t ; K e y & g t ; M e a s u r e s \ S u m   o f   s a l e s _ c u s t o m e r _ k n o w n _ p e r c e n t \ T a g I n f o \ F o r m u l a & l t ; / K e y & g t ; & l t ; / D i a g r a m O b j e c t K e y & g t ; & l t ; D i a g r a m O b j e c t K e y & g t ; & l t ; K e y & g t ; M e a s u r e s \ S u m   o f   s a l e s _ c u s t o m e r _ k n o w n _ p e r c e n t \ T a g I n f o \ V a l u e & l t ; / K e y & g t ; & l t ; / D i a g r a m O b j e c t K e y & g t ; & l t ; D i a g r a m O b j e c t K e y & g t ; & l t ; K e y & g t ; M e a s u r e s \ A v e r a g e   o f   s a l e s _ c u s t o m e r _ k n o w n _ p e r c e n t & l t ; / K e y & g t ; & l t ; / D i a g r a m O b j e c t K e y & g t ; & l t ; D i a g r a m O b j e c t K e y & g t ; & l t ; K e y & g t ; M e a s u r e s \ A v e r a g e   o f   s a l e s _ c u s t o m e r _ k n o w n _ p e r c e n t \ T a g I n f o \ F o r m u l a & l t ; / K e y & g t ; & l t ; / D i a g r a m O b j e c t K e y & g t ; & l t ; D i a g r a m O b j e c t K e y & g t ; & l t ; K e y & g t ; M e a s u r e s \ A v e r a g e   o f   s a l e s _ c u s t o m e r _ k n o w n _ p e r c e n t \ T a g I n f o \ V a l u e & l t ; / K e y & g t ; & l t ; / D i a g r a m O b j e c t K e y & g t ; & l t ; D i a g r a m O b j e c t K e y & g t ; & l t ; K e y & g t ; M e a s u r e s \ S u m   o f   b a s k e t _ s i z e & l t ; / K e y & g t ; & l t ; / D i a g r a m O b j e c t K e y & g t ; & l t ; D i a g r a m O b j e c t K e y & g t ; & l t ; K e y & g t ; M e a s u r e s \ S u m   o f   b a s k e t _ s i z e \ T a g I n f o \ F o r m u l a & l t ; / K e y & g t ; & l t ; / D i a g r a m O b j e c t K e y & g t ; & l t ; D i a g r a m O b j e c t K e y & g t ; & l t ; K e y & g t ; M e a s u r e s \ S u m   o f   b a s k e t _ s i z e \ T a g I n f o \ V a l u e & l t ; / K e y & g t ; & l t ; / D i a g r a m O b j e c t K e y & g t ; & l t ; D i a g r a m O b j e c t K e y & g t ; & l t ; K e y & g t ; M e a s u r e s \ A v e r a g e   o f   b a s k e t _ s i z e & l t ; / K e y & g t ; & l t ; / D i a g r a m O b j e c t K e y & g t ; & l t ; D i a g r a m O b j e c t K e y & g t ; & l t ; K e y & g t ; M e a s u r e s \ A v e r a g e   o f   b a s k e t _ s i z e \ T a g I n f o \ F o r m u l a & l t ; / K e y & g t ; & l t ; / D i a g r a m O b j e c t K e y & g t ; & l t ; D i a g r a m O b j e c t K e y & g t ; & l t ; K e y & g t ; M e a s u r e s \ A v e r a g e   o f   b a s k e t _ s i z e \ T a g I n f o \ V a l u e & l t ; / K e y & g t ; & l t ; / D i a g r a m O b j e c t K e y & g t ; & l t ; D i a g r a m O b j e c t K e y & g t ; & l t ; K e y & g t ; M e a s u r e s \ S u m 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 d i s c o u n t _ v a l u e & l t ; / K e y & g t ; & l t ; / D i a g r a m O b j e c t K e y & g t ; & l t ; D i a g r a m O b j e c t K e y & g t ; & l t ; K e y & g t ; M e a s u r e s \ S u m   o f   d i s c o u n t _ v a l u e \ T a g I n f o \ F o r m u l a & l t ; / K e y & g t ; & l t ; / D i a g r a m O b j e c t K e y & g t ; & l t ; D i a g r a m O b j e c t K e y & g t ; & l t ; K e y & g t ; M e a s u r e s \ S u m   o f   d i s c o u n t _ v a l u e \ T a g I n f o \ V a l u e & l t ; / K e y & g t ; & l t ; / D i a g r a m O b j e c t K e y & g t ; & l t ; D i a g r a m O b j e c t K e y & g t ; & l t ; K e y & g t ; M e a s u r e s \ S u m   o f   d i s c o u n t _ p e r c e n t & l t ; / K e y & g t ; & l t ; / D i a g r a m O b j e c t K e y & g t ; & l t ; D i a g r a m O b j e c t K e y & g t ; & l t ; K e y & g t ; M e a s u r e s \ S u m   o f   d i s c o u n t _ p e r c e n t \ T a g I n f o \ F o r m u l a & l t ; / K e y & g t ; & l t ; / D i a g r a m O b j e c t K e y & g t ; & l t ; D i a g r a m O b j e c t K e y & g t ; & l t ; K e y & g t ; M e a s u r e s \ S u m   o f   d i s c o u n t _ p e r c e n t \ T a g I n f o \ V a l u e & l t ; / K e y & g t ; & l t ; / D i a g r a m O b j e c t K e y & g t ; & l t ; D i a g r a m O b j e c t K e y & g t ; & l t ; K e y & g t ; M e a s u r e s \ A v e r a g e   o f   d i s c o u n t _ p e r c e n t & l t ; / K e y & g t ; & l t ; / D i a g r a m O b j e c t K e y & g t ; & l t ; D i a g r a m O b j e c t K e y & g t ; & l t ; K e y & g t ; M e a s u r e s \ A v e r a g e   o f   d i s c o u n t _ p e r c e n t \ T a g I n f o \ F o r m u l a & l t ; / K e y & g t ; & l t ; / D i a g r a m O b j e c t K e y & g t ; & l t ; D i a g r a m O b j e c t K e y & g t ; & l t ; K e y & g t ; M e a s u r e s \ A v e r a g e   o f   d i s c o u n t _ p e r c e n t \ T a g I n f o \ V a l u e & l t ; / K e y & g t ; & l t ; / D i a g r a m O b j e c t K e y & g t ; & l t ; D i a g r a m O b j e c t K e y & g t ; & l t ; K e y & g t ; M e a s u r e s \ M a x   o f   d i s c o u n t _ p e r c e n t & l t ; / K e y & g t ; & l t ; / D i a g r a m O b j e c t K e y & g t ; & l t ; D i a g r a m O b j e c t K e y & g t ; & l t ; K e y & g t ; M e a s u r e s \ M a x   o f   d i s c o u n t _ p e r c e n t \ T a g I n f o \ F o r m u l a & l t ; / K e y & g t ; & l t ; / D i a g r a m O b j e c t K e y & g t ; & l t ; D i a g r a m O b j e c t K e y & g t ; & l t ; K e y & g t ; M e a s u r e s \ M a x   o f   d i s c o u n t _ p e r c e n t \ T a g I n f o \ V a l u e & l t ; / K e y & g t ; & l t ; / D i a g r a m O b j e c t K e y & g t ; & l t ; D i a g r a m O b j e c t K e y & g t ; & l t ; K e y & g t ; M e a s u r e s \ M i n   o f   d i s c o u n t _ p e r c e n t & l t ; / K e y & g t ; & l t ; / D i a g r a m O b j e c t K e y & g t ; & l t ; D i a g r a m O b j e c t K e y & g t ; & l t ; K e y & g t ; M e a s u r e s \ M i n   o f   d i s c o u n t _ p e r c e n t \ T a g I n f o \ F o r m u l a & l t ; / K e y & g t ; & l t ; / D i a g r a m O b j e c t K e y & g t ; & l t ; D i a g r a m O b j e c t K e y & g t ; & l t ; K e y & g t ; M e a s u r e s \ M i n   o f   d i s c o u n t _ p e r c e n t \ T a g I n f o \ V a l u e & l t ; / K e y & g t ; & l t ; / D i a g r a m O b j e c t K e y & g t ; & l t ; D i a g r a m O b j e c t K e y & g t ; & l t ; K e y & g t ; M e a s u r e s \ S t d D e v   o f   d i s c o u n t _ p e r c e n t & l t ; / K e y & g t ; & l t ; / D i a g r a m O b j e c t K e y & g t ; & l t ; D i a g r a m O b j e c t K e y & g t ; & l t ; K e y & g t ; M e a s u r e s \ S t d D e v   o f   d i s c o u n t _ p e r c e n t \ T a g I n f o \ F o r m u l a & l t ; / K e y & g t ; & l t ; / D i a g r a m O b j e c t K e y & g t ; & l t ; D i a g r a m O b j e c t K e y & g t ; & l t ; K e y & g t ; M e a s u r e s \ S t d D e v   o f   d i s c o u n t _ p e r c e n t \ T a g I n f o \ V a l u e & l t ; / K e y & g t ; & l t ; / D i a g r a m O b j e c t K e y & g t ; & l t ; D i a g r a m O b j e c t K e y & g t ; & l t ; K e y & g t ; M e a s u r e s \ D i s t i n c t   C o u n t   o f   d i s c o u n t _ p e r c e n t & l t ; / K e y & g t ; & l t ; / D i a g r a m O b j e c t K e y & g t ; & l t ; D i a g r a m O b j e c t K e y & g t ; & l t ; K e y & g t ; M e a s u r e s \ D i s t i n c t   C o u n t   o f   d i s c o u n t _ p e r c e n t \ T a g I n f o \ F o r m u l a & l t ; / K e y & g t ; & l t ; / D i a g r a m O b j e c t K e y & g t ; & l t ; D i a g r a m O b j e c t K e y & g t ; & l t ; K e y & g t ; M e a s u r e s \ D i s t i n c t   C o u n t   o f   d i s c o u n t _ p e r c e n t \ T a g I n f o \ V a l u e & l t ; / K e y & g t ; & l t ; / D i a g r a m O b j e c t K e y & g t ; & l t ; D i a g r a m O b j e c t K e y & g t ; & l t ; K e y & g t ; M e a s u r e s \ V a r p   o f   d i s c o u n t _ p e r c e n t & l t ; / K e y & g t ; & l t ; / D i a g r a m O b j e c t K e y & g t ; & l t ; D i a g r a m O b j e c t K e y & g t ; & l t ; K e y & g t ; M e a s u r e s \ V a r p   o f   d i s c o u n t _ p e r c e n t \ T a g I n f o \ F o r m u l a & l t ; / K e y & g t ; & l t ; / D i a g r a m O b j e c t K e y & g t ; & l t ; D i a g r a m O b j e c t K e y & g t ; & l t ; K e y & g t ; M e a s u r e s \ V a r p   o f   d i s c o u n t _ p e r c e n t \ T a g I n f o \ V a l u e & l t ; / K e y & g t ; & l t ; / D i a g r a m O b j e c t K e y & g t ; & l t ; D i a g r a m O b j e c t K e y & g t ; & l t ; K e y & g t ; M e a s u r e s \ S u m   o f   m o n t h _ r e v e n u e & l t ; / K e y & g t ; & l t ; / D i a g r a m O b j e c t K e y & g t ; & l t ; D i a g r a m O b j e c t K e y & g t ; & l t ; K e y & g t ; M e a s u r e s \ S u m   o f   m o n t h _ r e v e n u e \ T a g I n f o \ F o r m u l a & l t ; / K e y & g t ; & l t ; / D i a g r a m O b j e c t K e y & g t ; & l t ; D i a g r a m O b j e c t K e y & g t ; & l t ; K e y & g t ; M e a s u r e s \ S u m   o f   m o n t h _ r e v e n u e \ T a g I n f o \ V a l u e & l t ; / K e y & g t ; & l t ; / D i a g r a m O b j e c t K e y & g t ; & l t ; D i a g r a m O b j e c t K e y & g t ; & l t ; K e y & g t ; M e a s u r e s \ B a s k e t S i z e & l t ; / K e y & g t ; & l t ; / D i a g r a m O b j e c t K e y & g t ; & l t ; D i a g r a m O b j e c t K e y & g t ; & l t ; K e y & g t ; M e a s u r e s \ B a s k e t S i z e \ T a g I n f o \ F o r m u l a & l t ; / K e y & g t ; & l t ; / D i a g r a m O b j e c t K e y & g t ; & l t ; D i a g r a m O b j e c t K e y & g t ; & l t ; K e y & g t ; M e a s u r e s \ B a s k e t S i z e \ T a g I n f o \ V a l u e & l t ; / K e y & g t ; & l t ; / D i a g r a m O b j e c t K e y & g t ; & l t ; D i a g r a m O b j e c t K e y & g t ; & l t ; K e y & g t ; M e a s u r e s \ C u s t o m e r V i s i t s & l t ; / K e y & g t ; & l t ; / D i a g r a m O b j e c t K e y & g t ; & l t ; D i a g r a m O b j e c t K e y & g t ; & l t ; K e y & g t ; M e a s u r e s \ C u s t o m e r V i s i t s \ T a g I n f o \ F o r m u l a & l t ; / K e y & g t ; & l t ; / D i a g r a m O b j e c t K e y & g t ; & l t ; D i a g r a m O b j e c t K e y & g t ; & l t ; K e y & g t ; M e a s u r e s \ C u s t o m e r V i s i t s \ T a g I n f o \ V a l u e & l t ; / K e y & g t ; & l t ; / D i a g r a m O b j e c t K e y & g t ; & l t ; D i a g r a m O b j e c t K e y & g t ; & l t ; K e y & g t ; M e a s u r e s \ D i s c o u n t P e r c e n t & l t ; / K e y & g t ; & l t ; / D i a g r a m O b j e c t K e y & g t ; & l t ; D i a g r a m O b j e c t K e y & g t ; & l t ; K e y & g t ; M e a s u r e s \ D i s c o u n t P e r c e n t \ T a g I n f o \ F o r m u l a & l t ; / K e y & g t ; & l t ; / D i a g r a m O b j e c t K e y & g t ; & l t ; D i a g r a m O b j e c t K e y & g t ; & l t ; K e y & g t ; M e a s u r e s \ D i s c o u n t P e r c e n t \ T a g I n f o \ V a l u e & l t ; / K e y & g t ; & l t ; / D i a g r a m O b j e c t K e y & g t ; & l t ; D i a g r a m O b j e c t K e y & g t ; & l t ; K e y & g t ; M e a s u r e s \ I t e m s S o l d & l t ; / K e y & g t ; & l t ; / D i a g r a m O b j e c t K e y & g t ; & l t ; D i a g r a m O b j e c t K e y & g t ; & l t ; K e y & g t ; M e a s u r e s \ I t e m s S o l d \ T a g I n f o \ F o r m u l a & l t ; / K e y & g t ; & l t ; / D i a g r a m O b j e c t K e y & g t ; & l t ; D i a g r a m O b j e c t K e y & g t ; & l t ; K e y & g t ; M e a s u r e s \ I t e m s S o l d \ T a g I n f o \ V a l u e & l t ; / K e y & g t ; & l t ; / D i a g r a m O b j e c t K e y & g t ; & l t ; D i a g r a m O b j e c t K e y & g t ; & l t ; K e y & g t ; M e a s u r e s \ M a x & l t ; / K e y & g t ; & l t ; / D i a g r a m O b j e c t K e y & g t ; & l t ; D i a g r a m O b j e c t K e y & g t ; & l t ; K e y & g t ; M e a s u r e s \ M a x \ T a g I n f o \ F o r m u l a & l t ; / K e y & g t ; & l t ; / D i a g r a m O b j e c t K e y & g t ; & l t ; D i a g r a m O b j e c t K e y & g t ; & l t ; K e y & g t ; M e a s u r e s \ M a x \ T a g I n f o \ V a l u e & l t ; / K e y & g t ; & l t ; / D i a g r a m O b j e c t K e y & g t ; & l t ; D i a g r a m O b j e c t K e y & g t ; & l t ; K e y & g t ; M e a s u r e s \ M i n & l t ; / K e y & g t ; & l t ; / D i a g r a m O b j e c t K e y & g t ; & l t ; D i a g r a m O b j e c t K e y & g t ; & l t ; K e y & g t ; M e a s u r e s \ M i n \ T a g I n f o \ F o r m u l a & l t ; / K e y & g t ; & l t ; / D i a g r a m O b j e c t K e y & g t ; & l t ; D i a g r a m O b j e c t K e y & g t ; & l t ; K e y & g t ; M e a s u r e s \ M i n \ T a g I n f o \ V a l u e & l t ; / K e y & g t ; & l t ; / D i a g r a m O b j e c t K e y & g t ; & l t ; D i a g r a m O b j e c t K e y & g t ; & l t ; K e y & g t ; M e a s u r e s \ S a l e s K n o w n C u s t o m e r s & l t ; / K e y & g t ; & l t ; / D i a g r a m O b j e c t K e y & g t ; & l t ; D i a g r a m O b j e c t K e y & g t ; & l t ; K e y & g t ; M e a s u r e s \ S a l e s K n o w n C u s t o m e r s \ T a g I n f o \ F o r m u l a & l t ; / K e y & g t ; & l t ; / D i a g r a m O b j e c t K e y & g t ; & l t ; D i a g r a m O b j e c t K e y & g t ; & l t ; K e y & g t ; M e a s u r e s \ S a l e s K n o w n C u s t o m e r s \ T a g I n f o \ V a l u e & l t ; / K e y & g t ; & l t ; / D i a g r a m O b j e c t K e y & g t ; & l t ; D i a g r a m O b j e c t K e y & g t ; & l t ; K e y & g t ; M e a s u r e s \ T o t a l   R e v e n u e & l t ; / K e y & g t ; & l t ; / D i a g r a m O b j e c t K e y & g t ; & l t ; D i a g r a m O b j e c t K e y & g t ; & l t ; K e y & g t ; M e a s u r e s \ T o t a l   R e v e n u e \ T a g I n f o \ F o r m u l a & l t ; / K e y & g t ; & l t ; / D i a g r a m O b j e c t K e y & g t ; & l t ; D i a g r a m O b j e c t K e y & g t ; & l t ; K e y & g t ; M e a s u r e s \ T o t a l   R e v e n u e \ T a g I n f o \ V a l u e & l t ; / K e y & g t ; & l t ; / D i a g r a m O b j e c t K e y & g t ; & l t ; D i a g r a m O b j e c t K e y & g t ; & l t ; K e y & g t ; M e a s u r e s \ T o t a l   T r a n s a c t i o n s & l t ; / K e y & g t ; & l t ; / D i a g r a m O b j e c t K e y & g t ; & l t ; D i a g r a m O b j e c t K e y & g t ; & l t ; K e y & g t ; M e a s u r e s \ T o t a l   T r a n s a c t i o n s \ T a g I n f o \ F o r m u l a & l t ; / K e y & g t ; & l t ; / D i a g r a m O b j e c t K e y & g t ; & l t ; D i a g r a m O b j e c t K e y & g t ; & l t ; K e y & g t ; M e a s u r e s \ T o t a l   T r a n s a c t i o n s \ T a g I n f o \ V a l u e & l t ; / K e y & g t ; & l t ; / D i a g r a m O b j e c t K e y & g t ; & l t ; D i a g r a m O b j e c t K e y & g t ; & l t ; K e y & g t ; M e a s u r e s \ T o t a l D i s c o u n t s & l t ; / K e y & g t ; & l t ; / D i a g r a m O b j e c t K e y & g t ; & l t ; D i a g r a m O b j e c t K e y & g t ; & l t ; K e y & g t ; M e a s u r e s \ T o t a l D i s c o u n t s \ T a g I n f o \ F o r m u l a & l t ; / K e y & g t ; & l t ; / D i a g r a m O b j e c t K e y & g t ; & l t ; D i a g r a m O b j e c t K e y & g t ; & l t ; K e y & g t ; M e a s u r e s \ T o t a l D i s c o u n t s \ T a g I n f o \ V a l u e & l t ; / K e y & g t ; & l t ; / D i a g r a m O b j e c t K e y & g t ; & l t ; D i a g r a m O b j e c t K e y & g t ; & l t ; K e y & g t ; C o l u m n s \ o u t l e t & l t ; / K e y & g t ; & l t ; / D i a g r a m O b j e c t K e y & g t ; & l t ; D i a g r a m O b j e c t K e y & g t ; & l t ; K e y & g t ; C o l u m n s \ y e a r & l t ; / K e y & g t ; & l t ; / D i a g r a m O b j e c t K e y & g t ; & l t ; D i a g r a m O b j e c t K e y & g t ; & l t ; K e y & g t ; C o l u m n s \ m o n t h & l t ; / K e y & g t ; & l t ; / D i a g r a m O b j e c t K e y & g t ; & l t ; D i a g r a m O b j e c t K e y & g t ; & l t ; K e y & g t ; C o l u m n s \ m o n t h _ r e v e n u e & l t ; / K e y & g t ; & l t ; / D i a g r a m O b j e c t K e y & g t ; & l t ; D i a g r a m O b j e c t K e y & g t ; & l t ; K e y & g t ; C o l u m n s \ d i s c o u n t _ v a l u e & l t ; / K e y & g t ; & l t ; / D i a g r a m O b j e c t K e y & g t ; & l t ; D i a g r a m O b j e c t K e y & g t ; & l t ; K e y & g t ; C o l u m n s \ d i s c o u n t _ p e r c e n t & l t ; / K e y & g t ; & l t ; / D i a g r a m O b j e c t K e y & g t ; & l t ; D i a g r a m O b j e c t K e y & g t ; & l t ; K e y & g t ; C o l u m n s \ t r a n s a c t i o n _ c o u n t & l t ; / K e y & g t ; & l t ; / D i a g r a m O b j e c t K e y & g t ; & l t ; D i a g r a m O b j e c t K e y & g t ; & l t ; K e y & g t ; C o l u m n s \ i t e m s _ s o l d & l t ; / K e y & g t ; & l t ; / D i a g r a m O b j e c t K e y & g t ; & l t ; D i a g r a m O b j e c t K e y & g t ; & l t ; K e y & g t ; C o l u m n s \ c u s t o m e r _ c o u n t & l t ; / K e y & g t ; & l t ; / D i a g r a m O b j e c t K e y & g t ; & l t ; D i a g r a m O b j e c t K e y & g t ; & l t ; K e y & g t ; C o l u m n s \ s a l e s _ c u s t o m e r _ k n o w n _ p e r c e n t & l t ; / K e y & g t ; & l t ; / D i a g r a m O b j e c t K e y & g t ; & l t ; D i a g r a m O b j e c t K e y & g t ; & l t ; K e y & g t ; C o l u m n s \ b a s k e t _ s i z e & l t ; / K e y & g t ; & l t ; / D i a g r a m O b j e c t K e y & g t ; & l t ; D i a g r a m O b j e c t K e y & g t ; & l t ; K e y & g t ; C o l u m n s \ r e v e n u e & l t ; / K e y & g t ; & l t ; / D i a g r a m O b j e c t K e y & g t ; & l t ; D i a g r a m O b j e c t K e y & g t ; & l t ; K e y & g t ; L i n k s \ & a m p ; l t ; C o l u m n s \ S u m   o f   t r a n s a c t i o n _ c o u n t & a m p ; g t ; - & a m p ; l t ; M e a s u r e s \ t r a n s a c t i o n _ c o u n t & a m p ; g t ; & l t ; / K e y & g t ; & l t ; / D i a g r a m O b j e c t K e y & g t ; & l t ; D i a g r a m O b j e c t K e y & g t ; & l t ; K e y & g t ; L i n k s \ & a m p ; l t ; C o l u m n s \ S u m   o f   t r a n s a c t i o n _ c o u n t & a m p ; g t ; - & a m p ; l t ; M e a s u r e s \ t r a n s a c t i o n _ c o u n t & a m p ; g t ; \ C O L U M N & l t ; / K e y & g t ; & l t ; / D i a g r a m O b j e c t K e y & g t ; & l t ; D i a g r a m O b j e c t K e y & g t ; & l t ; K e y & g t ; L i n k s \ & a m p ; l t ; C o l u m n s \ S u m   o f   t r a n s a c t i o n _ c o u n t & a m p ; g t ; - & a m p ; l t ; M e a s u r e s \ t r a n s a c t i o n _ c o u n t & a m p ; g t ; \ M E A S U R E & l t ; / K e y & g t ; & l t ; / D i a g r a m O b j e c t K e y & g t ; & l t ; D i a g r a m O b j e c t K e y & g t ; & l t ; K e y & g t ; L i n k s \ & a m p ; l t ; C o l u m n s \ S u m   o f   i t e m s _ s o l d & a m p ; g t ; - & a m p ; l t ; M e a s u r e s \ i t e m s _ s o l d & a m p ; g t ; & l t ; / K e y & g t ; & l t ; / D i a g r a m O b j e c t K e y & g t ; & l t ; D i a g r a m O b j e c t K e y & g t ; & l t ; K e y & g t ; L i n k s \ & a m p ; l t ; C o l u m n s \ S u m   o f   i t e m s _ s o l d & a m p ; g t ; - & a m p ; l t ; M e a s u r e s \ i t e m s _ s o l d & a m p ; g t ; \ C O L U M N & l t ; / K e y & g t ; & l t ; / D i a g r a m O b j e c t K e y & g t ; & l t ; D i a g r a m O b j e c t K e y & g t ; & l t ; K e y & g t ; L i n k s \ & a m p ; l t ; C o l u m n s \ S u m   o f   i t e m s _ s o l d & a m p ; g t ; - & a m p ; l t ; M e a s u r e s \ i t e m s _ s o l d & a m p ; g t ; \ M E A S U R E & l t ; / K e y & g t ; & l t ; / D i a g r a m O b j e c t K e y & g t ; & l t ; D i a g r a m O b j e c t K e y & g t ; & l t ; K e y & g t ; L i n k s \ & a m p ; l t ; C o l u m n s \ S u m   o f   c u s t o m e r _ c o u n t & a m p ; g t ; - & a m p ; l t ; M e a s u r e s \ c u s t o m e r _ c o u n t & a m p ; g t ; & l t ; / K e y & g t ; & l t ; / D i a g r a m O b j e c t K e y & g t ; & l t ; D i a g r a m O b j e c t K e y & g t ; & l t ; K e y & g t ; L i n k s \ & a m p ; l t ; C o l u m n s \ S u m   o f   c u s t o m e r _ c o u n t & a m p ; g t ; - & a m p ; l t ; M e a s u r e s \ c u s t o m e r _ c o u n t & a m p ; g t ; \ C O L U M N & l t ; / K e y & g t ; & l t ; / D i a g r a m O b j e c t K e y & g t ; & l t ; D i a g r a m O b j e c t K e y & g t ; & l t ; K e y & g t ; L i n k s \ & a m p ; l t ; C o l u m n s \ S u m   o f   c u s t o m e r _ c o u n t & a m p ; g t ; - & a m p ; l t ; M e a s u r e s \ c u s t o m e r _ c o u n t & a m p ; g t ; \ M E A S U R E & l t ; / K e y & g t ; & l t ; / D i a g r a m O b j e c t K e y & g t ; & l t ; D i a g r a m O b j e c t K e y & g t ; & l t ; K e y & g t ; L i n k s \ & a m p ; l t ; C o l u m n s \ S u m   o f   s a l e s _ c u s t o m e r _ k n o w n _ p e r c e n t & a m p ; g t ; - & a m p ; l t ; M e a s u r e s \ s a l e s _ c u s t o m e r _ k n o w n _ p e r c e n t & a m p ; g t ; & l t ; / K e y & g t ; & l t ; / D i a g r a m O b j e c t K e y & g t ; & l t ; D i a g r a m O b j e c t K e y & g t ; & l t ; K e y & g t ; L i n k s \ & a m p ; l t ; C o l u m n s \ S u m   o f   s a l e s _ c u s t o m e r _ k n o w n _ p e r c e n t & a m p ; g t ; - & a m p ; l t ; M e a s u r e s \ s a l e s _ c u s t o m e r _ k n o w n _ p e r c e n t & a m p ; g t ; \ C O L U M N & l t ; / K e y & g t ; & l t ; / D i a g r a m O b j e c t K e y & g t ; & l t ; D i a g r a m O b j e c t K e y & g t ; & l t ; K e y & g t ; L i n k s \ & a m p ; l t ; C o l u m n s \ S u m   o f   s a l e s _ c u s t o m e r _ k n o w n _ p e r c e n t & a m p ; g t ; - & a m p ; l t ; M e a s u r e s \ s a l e s _ c u s t o m e r _ k n o w n _ p e r c e n t & a m p ; g t ; \ M E A S U R E & l t ; / K e y & g t ; & l t ; / D i a g r a m O b j e c t K e y & g t ; & l t ; D i a g r a m O b j e c t K e y & g t ; & l t ; K e y & g t ; L i n k s \ & a m p ; l t ; C o l u m n s \ A v e r a g e   o f   s a l e s _ c u s t o m e r _ k n o w n _ p e r c e n t & a m p ; g t ; - & a m p ; l t ; M e a s u r e s \ s a l e s _ c u s t o m e r _ k n o w n _ p e r c e n t & a m p ; g t ; & l t ; / K e y & g t ; & l t ; / D i a g r a m O b j e c t K e y & g t ; & l t ; D i a g r a m O b j e c t K e y & g t ; & l t ; K e y & g t ; L i n k s \ & a m p ; l t ; C o l u m n s \ A v e r a g e   o f   s a l e s _ c u s t o m e r _ k n o w n _ p e r c e n t & a m p ; g t ; - & a m p ; l t ; M e a s u r e s \ s a l e s _ c u s t o m e r _ k n o w n _ p e r c e n t & a m p ; g t ; \ C O L U M N & l t ; / K e y & g t ; & l t ; / D i a g r a m O b j e c t K e y & g t ; & l t ; D i a g r a m O b j e c t K e y & g t ; & l t ; K e y & g t ; L i n k s \ & a m p ; l t ; C o l u m n s \ A v e r a g e   o f   s a l e s _ c u s t o m e r _ k n o w n _ p e r c e n t & a m p ; g t ; - & a m p ; l t ; M e a s u r e s \ s a l e s _ c u s t o m e r _ k n o w n _ p e r c e n t & a m p ; g t ; \ M E A S U R E & l t ; / K e y & g t ; & l t ; / D i a g r a m O b j e c t K e y & g t ; & l t ; D i a g r a m O b j e c t K e y & g t ; & l t ; K e y & g t ; L i n k s \ & a m p ; l t ; C o l u m n s \ S u m   o f   b a s k e t _ s i z e & a m p ; g t ; - & a m p ; l t ; M e a s u r e s \ b a s k e t _ s i z e & a m p ; g t ; & l t ; / K e y & g t ; & l t ; / D i a g r a m O b j e c t K e y & g t ; & l t ; D i a g r a m O b j e c t K e y & g t ; & l t ; K e y & g t ; L i n k s \ & a m p ; l t ; C o l u m n s \ S u m   o f   b a s k e t _ s i z e & a m p ; g t ; - & a m p ; l t ; M e a s u r e s \ b a s k e t _ s i z e & a m p ; g t ; \ C O L U M N & l t ; / K e y & g t ; & l t ; / D i a g r a m O b j e c t K e y & g t ; & l t ; D i a g r a m O b j e c t K e y & g t ; & l t ; K e y & g t ; L i n k s \ & a m p ; l t ; C o l u m n s \ S u m   o f   b a s k e t _ s i z e & a m p ; g t ; - & a m p ; l t ; M e a s u r e s \ b a s k e t _ s i z e & a m p ; g t ; \ M E A S U R E & l t ; / K e y & g t ; & l t ; / D i a g r a m O b j e c t K e y & g t ; & l t ; D i a g r a m O b j e c t K e y & g t ; & l t ; K e y & g t ; L i n k s \ & a m p ; l t ; C o l u m n s \ A v e r a g e   o f   b a s k e t _ s i z e & a m p ; g t ; - & a m p ; l t ; M e a s u r e s \ b a s k e t _ s i z e & a m p ; g t ; & l t ; / K e y & g t ; & l t ; / D i a g r a m O b j e c t K e y & g t ; & l t ; D i a g r a m O b j e c t K e y & g t ; & l t ; K e y & g t ; L i n k s \ & a m p ; l t ; C o l u m n s \ A v e r a g e   o f   b a s k e t _ s i z e & a m p ; g t ; - & a m p ; l t ; M e a s u r e s \ b a s k e t _ s i z e & a m p ; g t ; \ C O L U M N & l t ; / K e y & g t ; & l t ; / D i a g r a m O b j e c t K e y & g t ; & l t ; D i a g r a m O b j e c t K e y & g t ; & l t ; K e y & g t ; L i n k s \ & a m p ; l t ; C o l u m n s \ A v e r a g e   o f   b a s k e t _ s i z e & a m p ; g t ; - & a m p ; l t ; M e a s u r e s \ b a s k e t _ s i z e & 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d i s c o u n t _ v a l u e & a m p ; g t ; - & a m p ; l t ; M e a s u r e s \ d i s c o u n t _ v a l u e & a m p ; g t ; & l t ; / K e y & g t ; & l t ; / D i a g r a m O b j e c t K e y & g t ; & l t ; D i a g r a m O b j e c t K e y & g t ; & l t ; K e y & g t ; L i n k s \ & a m p ; l t ; C o l u m n s \ S u m   o f   d i s c o u n t _ v a l u e & a m p ; g t ; - & a m p ; l t ; M e a s u r e s \ d i s c o u n t _ v a l u e & a m p ; g t ; \ C O L U M N & l t ; / K e y & g t ; & l t ; / D i a g r a m O b j e c t K e y & g t ; & l t ; D i a g r a m O b j e c t K e y & g t ; & l t ; K e y & g t ; L i n k s \ & a m p ; l t ; C o l u m n s \ S u m   o f   d i s c o u n t _ v a l u e & a m p ; g t ; - & a m p ; l t ; M e a s u r e s \ d i s c o u n t _ v a l u e & a m p ; g t ; \ M E A S U R E & l t ; / K e y & g t ; & l t ; / D i a g r a m O b j e c t K e y & g t ; & l t ; D i a g r a m O b j e c t K e y & g t ; & l t ; K e y & g t ; L i n k s \ & a m p ; l t ; C o l u m n s \ S u m   o f   d i s c o u n t _ p e r c e n t & a m p ; g t ; - & a m p ; l t ; M e a s u r e s \ d i s c o u n t _ p e r c e n t & a m p ; g t ; & l t ; / K e y & g t ; & l t ; / D i a g r a m O b j e c t K e y & g t ; & l t ; D i a g r a m O b j e c t K e y & g t ; & l t ; K e y & g t ; L i n k s \ & a m p ; l t ; C o l u m n s \ S u m   o f   d i s c o u n t _ p e r c e n t & a m p ; g t ; - & a m p ; l t ; M e a s u r e s \ d i s c o u n t _ p e r c e n t & a m p ; g t ; \ C O L U M N & l t ; / K e y & g t ; & l t ; / D i a g r a m O b j e c t K e y & g t ; & l t ; D i a g r a m O b j e c t K e y & g t ; & l t ; K e y & g t ; L i n k s \ & a m p ; l t ; C o l u m n s \ S u m   o f   d i s c o u n t _ p e r c e n t & a m p ; g t ; - & a m p ; l t ; M e a s u r e s \ d i s c o u n t _ p e r c e n t & a m p ; g t ; \ M E A S U R E & l t ; / K e y & g t ; & l t ; / D i a g r a m O b j e c t K e y & g t ; & l t ; D i a g r a m O b j e c t K e y & g t ; & l t ; K e y & g t ; L i n k s \ & a m p ; l t ; C o l u m n s \ A v e r a g e   o f   d i s c o u n t _ p e r c e n t & a m p ; g t ; - & a m p ; l t ; M e a s u r e s \ d i s c o u n t _ p e r c e n t & a m p ; g t ; & l t ; / K e y & g t ; & l t ; / D i a g r a m O b j e c t K e y & g t ; & l t ; D i a g r a m O b j e c t K e y & g t ; & l t ; K e y & g t ; L i n k s \ & a m p ; l t ; C o l u m n s \ A v e r a g e   o f   d i s c o u n t _ p e r c e n t & a m p ; g t ; - & a m p ; l t ; M e a s u r e s \ d i s c o u n t _ p e r c e n t & a m p ; g t ; \ C O L U M N & l t ; / K e y & g t ; & l t ; / D i a g r a m O b j e c t K e y & g t ; & l t ; D i a g r a m O b j e c t K e y & g t ; & l t ; K e y & g t ; L i n k s \ & a m p ; l t ; C o l u m n s \ A v e r a g e   o f   d i s c o u n t _ p e r c e n t & a m p ; g t ; - & a m p ; l t ; M e a s u r e s \ d i s c o u n t _ p e r c e n t & a m p ; g t ; \ M E A S U R E & l t ; / K e y & g t ; & l t ; / D i a g r a m O b j e c t K e y & g t ; & l t ; D i a g r a m O b j e c t K e y & g t ; & l t ; K e y & g t ; L i n k s \ & a m p ; l t ; C o l u m n s \ M a x   o f   d i s c o u n t _ p e r c e n t & a m p ; g t ; - & a m p ; l t ; M e a s u r e s \ d i s c o u n t _ p e r c e n t & a m p ; g t ; & l t ; / K e y & g t ; & l t ; / D i a g r a m O b j e c t K e y & g t ; & l t ; D i a g r a m O b j e c t K e y & g t ; & l t ; K e y & g t ; L i n k s \ & a m p ; l t ; C o l u m n s \ M a x   o f   d i s c o u n t _ p e r c e n t & a m p ; g t ; - & a m p ; l t ; M e a s u r e s \ d i s c o u n t _ p e r c e n t & a m p ; g t ; \ C O L U M N & l t ; / K e y & g t ; & l t ; / D i a g r a m O b j e c t K e y & g t ; & l t ; D i a g r a m O b j e c t K e y & g t ; & l t ; K e y & g t ; L i n k s \ & a m p ; l t ; C o l u m n s \ M a x   o f   d i s c o u n t _ p e r c e n t & a m p ; g t ; - & a m p ; l t ; M e a s u r e s \ d i s c o u n t _ p e r c e n t & a m p ; g t ; \ M E A S U R E & l t ; / K e y & g t ; & l t ; / D i a g r a m O b j e c t K e y & g t ; & l t ; D i a g r a m O b j e c t K e y & g t ; & l t ; K e y & g t ; L i n k s \ & a m p ; l t ; C o l u m n s \ M i n   o f   d i s c o u n t _ p e r c e n t & a m p ; g t ; - & a m p ; l t ; M e a s u r e s \ d i s c o u n t _ p e r c e n t & a m p ; g t ; & l t ; / K e y & g t ; & l t ; / D i a g r a m O b j e c t K e y & g t ; & l t ; D i a g r a m O b j e c t K e y & g t ; & l t ; K e y & g t ; L i n k s \ & a m p ; l t ; C o l u m n s \ M i n   o f   d i s c o u n t _ p e r c e n t & a m p ; g t ; - & a m p ; l t ; M e a s u r e s \ d i s c o u n t _ p e r c e n t & a m p ; g t ; \ C O L U M N & l t ; / K e y & g t ; & l t ; / D i a g r a m O b j e c t K e y & g t ; & l t ; D i a g r a m O b j e c t K e y & g t ; & l t ; K e y & g t ; L i n k s \ & a m p ; l t ; C o l u m n s \ M i n   o f   d i s c o u n t _ p e r c e n t & a m p ; g t ; - & a m p ; l t ; M e a s u r e s \ d i s c o u n t _ p e r c e n t & a m p ; g t ; \ M E A S U R E & l t ; / K e y & g t ; & l t ; / D i a g r a m O b j e c t K e y & g t ; & l t ; D i a g r a m O b j e c t K e y & g t ; & l t ; K e y & g t ; L i n k s \ & a m p ; l t ; C o l u m n s \ S t d D e v   o f   d i s c o u n t _ p e r c e n t & a m p ; g t ; - & a m p ; l t ; M e a s u r e s \ d i s c o u n t _ p e r c e n t & a m p ; g t ; & l t ; / K e y & g t ; & l t ; / D i a g r a m O b j e c t K e y & g t ; & l t ; D i a g r a m O b j e c t K e y & g t ; & l t ; K e y & g t ; L i n k s \ & a m p ; l t ; C o l u m n s \ S t d D e v   o f   d i s c o u n t _ p e r c e n t & a m p ; g t ; - & a m p ; l t ; M e a s u r e s \ d i s c o u n t _ p e r c e n t & a m p ; g t ; \ C O L U M N & l t ; / K e y & g t ; & l t ; / D i a g r a m O b j e c t K e y & g t ; & l t ; D i a g r a m O b j e c t K e y & g t ; & l t ; K e y & g t ; L i n k s \ & a m p ; l t ; C o l u m n s \ S t d D e v   o f   d i s c o u n t _ p e r c e n t & a m p ; g t ; - & a m p ; l t ; M e a s u r e s \ d i s c o u n t _ p e r c e n t & a m p ; g t ; \ M E A S U R E & l t ; / K e y & g t ; & l t ; / D i a g r a m O b j e c t K e y & g t ; & l t ; D i a g r a m O b j e c t K e y & g t ; & l t ; K e y & g t ; L i n k s \ & a m p ; l t ; C o l u m n s \ D i s t i n c t   C o u n t   o f   d i s c o u n t _ p e r c e n t & a m p ; g t ; - & a m p ; l t ; M e a s u r e s \ d i s c o u n t _ p e r c e n t & a m p ; g t ; & l t ; / K e y & g t ; & l t ; / D i a g r a m O b j e c t K e y & g t ; & l t ; D i a g r a m O b j e c t K e y & g t ; & l t ; K e y & g t ; L i n k s \ & a m p ; l t ; C o l u m n s \ D i s t i n c t   C o u n t   o f   d i s c o u n t _ p e r c e n t & a m p ; g t ; - & a m p ; l t ; M e a s u r e s \ d i s c o u n t _ p e r c e n t & a m p ; g t ; \ C O L U M N & l t ; / K e y & g t ; & l t ; / D i a g r a m O b j e c t K e y & g t ; & l t ; D i a g r a m O b j e c t K e y & g t ; & l t ; K e y & g t ; L i n k s \ & a m p ; l t ; C o l u m n s \ D i s t i n c t   C o u n t   o f   d i s c o u n t _ p e r c e n t & a m p ; g t ; - & a m p ; l t ; M e a s u r e s \ d i s c o u n t _ p e r c e n t & a m p ; g t ; \ M E A S U R E & l t ; / K e y & g t ; & l t ; / D i a g r a m O b j e c t K e y & g t ; & l t ; D i a g r a m O b j e c t K e y & g t ; & l t ; K e y & g t ; L i n k s \ & a m p ; l t ; C o l u m n s \ V a r p   o f   d i s c o u n t _ p e r c e n t & a m p ; g t ; - & a m p ; l t ; M e a s u r e s \ d i s c o u n t _ p e r c e n t & a m p ; g t ; & l t ; / K e y & g t ; & l t ; / D i a g r a m O b j e c t K e y & g t ; & l t ; D i a g r a m O b j e c t K e y & g t ; & l t ; K e y & g t ; L i n k s \ & a m p ; l t ; C o l u m n s \ V a r p   o f   d i s c o u n t _ p e r c e n t & a m p ; g t ; - & a m p ; l t ; M e a s u r e s \ d i s c o u n t _ p e r c e n t & a m p ; g t ; \ C O L U M N & l t ; / K e y & g t ; & l t ; / D i a g r a m O b j e c t K e y & g t ; & l t ; D i a g r a m O b j e c t K e y & g t ; & l t ; K e y & g t ; L i n k s \ & a m p ; l t ; C o l u m n s \ V a r p   o f   d i s c o u n t _ p e r c e n t & a m p ; g t ; - & a m p ; l t ; M e a s u r e s \ d i s c o u n t _ p e r c e n t & a m p ; g t ; \ M E A S U R E & l t ; / K e y & g t ; & l t ; / D i a g r a m O b j e c t K e y & g t ; & l t ; D i a g r a m O b j e c t K e y & g t ; & l t ; K e y & g t ; L i n k s \ & a m p ; l t ; C o l u m n s \ S u m   o f   m o n t h _ r e v e n u e & a m p ; g t ; - & a m p ; l t ; M e a s u r e s \ m o n t h _ r e v e n u e & a m p ; g t ; & l t ; / K e y & g t ; & l t ; / D i a g r a m O b j e c t K e y & g t ; & l t ; D i a g r a m O b j e c t K e y & g t ; & l t ; K e y & g t ; L i n k s \ & a m p ; l t ; C o l u m n s \ S u m   o f   m o n t h _ r e v e n u e & a m p ; g t ; - & a m p ; l t ; M e a s u r e s \ m o n t h _ r e v e n u e & a m p ; g t ; \ C O L U M N & l t ; / K e y & g t ; & l t ; / D i a g r a m O b j e c t K e y & g t ; & l t ; D i a g r a m O b j e c t K e y & g t ; & l t ; K e y & g t ; L i n k s \ & a m p ; l t ; C o l u m n s \ S u m   o f   m o n t h _ r e v e n u e & a m p ; g t ; - & a m p ; l t ; M e a s u r e s \ m o n t h _ 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 t r a n s a c t i o n _ c o u n t & l t ; / K e y & g t ; & l t ; / a : K e y & g t ; & l t ; a : V a l u e   i : t y p e = " M e a s u r e G r i d N o d e V i e w S t a t e " & g t ; & l t ; C o l u m n & g t ; 6 & l t ; / C o l u m n & g t ; & l t ; L a y e d O u t & g t ; t r u e & l t ; / L a y e d O u t & g t ; & l t ; W a s U I I n v i s i b l e & g t ; t r u e & l t ; / W a s U I I n v i s i b l e & g t ; & l t ; / a : V a l u e & g t ; & l t ; / a : K e y V a l u e O f D i a g r a m O b j e c t K e y a n y T y p e z b w N T n L X & g t ; & l t ; a : K e y V a l u e O f D i a g r a m O b j e c t K e y a n y T y p e z b w N T n L X & g t ; & l t ; a : K e y & g t ; & l t ; K e y & g t ; M e a s u r e s \ S u m   o f   t r a n s a c t i o n _ c o u n t \ T a g I n f o \ F o r m u l a & l t ; / K e y & g t ; & l t ; / a : K e y & g t ; & l t ; a : V a l u e   i : t y p e = " M e a s u r e G r i d V i e w S t a t e I D i a g r a m T a g A d d i t i o n a l I n f o " / & g t ; & l t ; / a : K e y V a l u e O f D i a g r a m O b j e c t K e y a n y T y p e z b w N T n L X & g t ; & l t ; a : K e y V a l u e O f D i a g r a m O b j e c t K e y a n y T y p e z b w N T n L X & g t ; & l t ; a : K e y & g t ; & l t ; K e y & g t ; M e a s u r e s \ S u m   o f   t r a n s a c t i o n _ c o u n t \ T a g I n f o \ V a l u e & l t ; / K e y & g t ; & l t ; / a : K e y & g t ; & l t ; a : V a l u e   i : t y p e = " M e a s u r e G r i d V i e w S t a t e I D i a g r a m T a g A d d i t i o n a l I n f o " / & g t ; & l t ; / a : K e y V a l u e O f D i a g r a m O b j e c t K e y a n y T y p e z b w N T n L X & g t ; & l t ; a : K e y V a l u e O f D i a g r a m O b j e c t K e y a n y T y p e z b w N T n L X & g t ; & l t ; a : K e y & g t ; & l t ; K e y & g t ; M e a s u r e s \ S u m   o f   i t e m s _ s o l d & l t ; / K e y & g t ; & l t ; / a : K e y & g t ; & l t ; a : V a l u e   i : t y p e = " M e a s u r e G r i d N o d e V i e w S t a t e " & g t ; & l t ; C o l u m n & g t ; 7 & l t ; / C o l u m n & g t ; & l t ; L a y e d O u t & g t ; t r u e & l t ; / L a y e d O u t & g t ; & l t ; W a s U I I n v i s i b l e & g t ; t r u e & l t ; / W a s U I I n v i s i b l e & g t ; & l t ; / a : V a l u e & g t ; & l t ; / a : K e y V a l u e O f D i a g r a m O b j e c t K e y a n y T y p e z b w N T n L X & g t ; & l t ; a : K e y V a l u e O f D i a g r a m O b j e c t K e y a n y T y p e z b w N T n L X & g t ; & l t ; a : K e y & g t ; & l t ; K e y & g t ; M e a s u r e s \ S u m   o f   i t e m s _ s o l d \ T a g I n f o \ F o r m u l a & l t ; / K e y & g t ; & l t ; / a : K e y & g t ; & l t ; a : V a l u e   i : t y p e = " M e a s u r e G r i d V i e w S t a t e I D i a g r a m T a g A d d i t i o n a l I n f o " / & g t ; & l t ; / a : K e y V a l u e O f D i a g r a m O b j e c t K e y a n y T y p e z b w N T n L X & g t ; & l t ; a : K e y V a l u e O f D i a g r a m O b j e c t K e y a n y T y p e z b w N T n L X & g t ; & l t ; a : K e y & g t ; & l t ; K e y & g t ; M e a s u r e s \ S u m   o f   i t e m s _ s o l d \ T a g I n f o \ V a l u e & l t ; / K e y & g t ; & l t ; / a : K e y & g t ; & l t ; a : V a l u e   i : t y p e = " M e a s u r e G r i d V i e w S t a t e I D i a g r a m T a g A d d i t i o n a l I n f o " / & g t ; & l t ; / a : K e y V a l u e O f D i a g r a m O b j e c t K e y a n y T y p e z b w N T n L X & g t ; & l t ; a : K e y V a l u e O f D i a g r a m O b j e c t K e y a n y T y p e z b w N T n L X & g t ; & l t ; a : K e y & g t ; & l t ; K e y & g t ; M e a s u r e s \ S u m   o f   c u s t o m e r _ c o u n t & l t ; / K e y & g t ; & l t ; / a : K e y & g t ; & l t ; a : V a l u e   i : t y p e = " M e a s u r e G r i d N o d e V i e w S t a t e " & g t ; & l t ; C o l u m n & g t ; 8 & l t ; / C o l u m n & g t ; & l t ; L a y e d O u t & g t ; t r u e & l t ; / L a y e d O u t & g t ; & l t ; W a s U I I n v i s i b l e & g t ; t r u e & l t ; / W a s U I I n v i s i b l e & g t ; & l t ; / a : V a l u e & g t ; & l t ; / a : K e y V a l u e O f D i a g r a m O b j e c t K e y a n y T y p e z b w N T n L X & g t ; & l t ; a : K e y V a l u e O f D i a g r a m O b j e c t K e y a n y T y p e z b w N T n L X & g t ; & l t ; a : K e y & g t ; & l t ; K e y & g t ; M e a s u r e s \ S u m   o f   c u s t o m e r _ c o u n t \ T a g I n f o \ F o r m u l a & l t ; / K e y & g t ; & l t ; / a : K e y & g t ; & l t ; a : V a l u e   i : t y p e = " M e a s u r e G r i d V i e w S t a t e I D i a g r a m T a g A d d i t i o n a l I n f o " / & g t ; & l t ; / a : K e y V a l u e O f D i a g r a m O b j e c t K e y a n y T y p e z b w N T n L X & g t ; & l t ; a : K e y V a l u e O f D i a g r a m O b j e c t K e y a n y T y p e z b w N T n L X & g t ; & l t ; a : K e y & g t ; & l t ; K e y & g t ; M e a s u r e s \ S u m   o f   c u s t o m e r _ c o u n t \ T a g I n f o \ V a l u e & l t ; / K e y & g t ; & l t ; / a : K e y & g t ; & l t ; a : V a l u e   i : t y p e = " M e a s u r e G r i d V i e w S t a t e I D i a g r a m T a g A d d i t i o n a l I n f o " / & g t ; & l t ; / a : K e y V a l u e O f D i a g r a m O b j e c t K e y a n y T y p e z b w N T n L X & g t ; & l t ; a : K e y V a l u e O f D i a g r a m O b j e c t K e y a n y T y p e z b w N T n L X & g t ; & l t ; a : K e y & g t ; & l t ; K e y & g t ; M e a s u r e s \ S u m   o f   s a l e s _ c u s t o m e r _ k n o w n _ p e r c e n t & l t ; / K e y & g t ; & l t ; / a : K e y & g t ; & l t ; a : V a l u e   i : t y p e = " M e a s u r e G r i d N o d e V i e w S t a t e " & g t ; & l t ; C o l u m n & g t ; 9 & l t ; / C o l u m n & g t ; & l t ; L a y e d O u t & g t ; t r u e & l t ; / L a y e d O u t & g t ; & l t ; W a s U I I n v i s i b l e & g t ; t r u e & l t ; / W a s U I I n v i s i b l e & g t ; & l t ; / a : V a l u e & g t ; & l t ; / a : K e y V a l u e O f D i a g r a m O b j e c t K e y a n y T y p e z b w N T n L X & g t ; & l t ; a : K e y V a l u e O f D i a g r a m O b j e c t K e y a n y T y p e z b w N T n L X & g t ; & l t ; a : K e y & g t ; & l t ; K e y & g t ; M e a s u r e s \ S u m   o f   s a l e s _ c u s t o m e r _ k n o w n _ p e r c e n t \ T a g I n f o \ F o r m u l a & l t ; / K e y & g t ; & l t ; / a : K e y & g t ; & l t ; a : V a l u e   i : t y p e = " M e a s u r e G r i d V i e w S t a t e I D i a g r a m T a g A d d i t i o n a l I n f o " / & g t ; & l t ; / a : K e y V a l u e O f D i a g r a m O b j e c t K e y a n y T y p e z b w N T n L X & g t ; & l t ; a : K e y V a l u e O f D i a g r a m O b j e c t K e y a n y T y p e z b w N T n L X & g t ; & l t ; a : K e y & g t ; & l t ; K e y & g t ; M e a s u r e s \ S u m   o f   s a l e s _ c u s t o m e r _ k n o w n _ p e r c e n t \ T a g I n f o \ V a l u e & l t ; / K e y & g t ; & l t ; / a : K e y & g t ; & l t ; a : V a l u e   i : t y p e = " M e a s u r e G r i d V i e w S t a t e I D i a g r a m T a g A d d i t i o n a l I n f o " / & g t ; & l t ; / a : K e y V a l u e O f D i a g r a m O b j e c t K e y a n y T y p e z b w N T n L X & g t ; & l t ; a : K e y V a l u e O f D i a g r a m O b j e c t K e y a n y T y p e z b w N T n L X & g t ; & l t ; a : K e y & g t ; & l t ; K e y & g t ; M e a s u r e s \ A v e r a g e   o f   s a l e s _ c u s t o m e r _ k n o w n _ p e r c e n t & l t ; / K e y & g t ; & l t ; / a : K e y & g t ; & l t ; a : V a l u e   i : t y p e = " M e a s u r e G r i d N o d e V i e w S t a t e " & g t ; & l t ; C o l u m n & g t ; 9 & l t ; / C o l u m n & g t ; & l t ; L a y e d O u t & g t ; t r u e & l t ; / L a y e d O u t & g t ; & l t ; R o w & g t ; 1 & l t ; / R o w & g t ; & l t ; W a s U I I n v i s i b l e & g t ; t r u e & l t ; / W a s U I I n v i s i b l e & g t ; & l t ; / a : V a l u e & g t ; & l t ; / a : K e y V a l u e O f D i a g r a m O b j e c t K e y a n y T y p e z b w N T n L X & g t ; & l t ; a : K e y V a l u e O f D i a g r a m O b j e c t K e y a n y T y p e z b w N T n L X & g t ; & l t ; a : K e y & g t ; & l t ; K e y & g t ; M e a s u r e s \ A v e r a g e   o f   s a l e s _ c u s t o m e r _ k n o w n _ p e r c e n t \ T a g I n f o \ F o r m u l a & l t ; / K e y & g t ; & l t ; / a : K e y & g t ; & l t ; a : V a l u e   i : t y p e = " M e a s u r e G r i d V i e w S t a t e I D i a g r a m T a g A d d i t i o n a l I n f o " / & g t ; & l t ; / a : K e y V a l u e O f D i a g r a m O b j e c t K e y a n y T y p e z b w N T n L X & g t ; & l t ; a : K e y V a l u e O f D i a g r a m O b j e c t K e y a n y T y p e z b w N T n L X & g t ; & l t ; a : K e y & g t ; & l t ; K e y & g t ; M e a s u r e s \ A v e r a g e   o f   s a l e s _ c u s t o m e r _ k n o w n _ p e r c e n t \ T a g I n f o \ V a l u e & l t ; / K e y & g t ; & l t ; / a : K e y & g t ; & l t ; a : V a l u e   i : t y p e = " M e a s u r e G r i d V i e w S t a t e I D i a g r a m T a g A d d i t i o n a l I n f o " / & g t ; & l t ; / a : K e y V a l u e O f D i a g r a m O b j e c t K e y a n y T y p e z b w N T n L X & g t ; & l t ; a : K e y V a l u e O f D i a g r a m O b j e c t K e y a n y T y p e z b w N T n L X & g t ; & l t ; a : K e y & g t ; & l t ; K e y & g t ; M e a s u r e s \ S u m   o f   b a s k e t _ s i z e & l t ; / K e y & g t ; & l t ; / a : K e y & g t ; & l t ; a : V a l u e   i : t y p e = " M e a s u r e G r i d N o d e V i e w S t a t e " & g t ; & l t ; C o l u m n & g t ; 1 0 & l t ; / C o l u m n & g t ; & l t ; L a y e d O u t & g t ; t r u e & l t ; / L a y e d O u t & g t ; & l t ; W a s U I I n v i s i b l e & g t ; t r u e & l t ; / W a s U I I n v i s i b l e & g t ; & l t ; / a : V a l u e & g t ; & l t ; / a : K e y V a l u e O f D i a g r a m O b j e c t K e y a n y T y p e z b w N T n L X & g t ; & l t ; a : K e y V a l u e O f D i a g r a m O b j e c t K e y a n y T y p e z b w N T n L X & g t ; & l t ; a : K e y & g t ; & l t ; K e y & g t ; M e a s u r e s \ S u m   o f   b a s k e t _ s i z e \ T a g I n f o \ F o r m u l a & l t ; / K e y & g t ; & l t ; / a : K e y & g t ; & l t ; a : V a l u e   i : t y p e = " M e a s u r e G r i d V i e w S t a t e I D i a g r a m T a g A d d i t i o n a l I n f o " / & g t ; & l t ; / a : K e y V a l u e O f D i a g r a m O b j e c t K e y a n y T y p e z b w N T n L X & g t ; & l t ; a : K e y V a l u e O f D i a g r a m O b j e c t K e y a n y T y p e z b w N T n L X & g t ; & l t ; a : K e y & g t ; & l t ; K e y & g t ; M e a s u r e s \ S u m   o f   b a s k e t _ s i z e \ T a g I n f o \ V a l u e & l t ; / K e y & g t ; & l t ; / a : K e y & g t ; & l t ; a : V a l u e   i : t y p e = " M e a s u r e G r i d V i e w S t a t e I D i a g r a m T a g A d d i t i o n a l I n f o " / & g t ; & l t ; / a : K e y V a l u e O f D i a g r a m O b j e c t K e y a n y T y p e z b w N T n L X & g t ; & l t ; a : K e y V a l u e O f D i a g r a m O b j e c t K e y a n y T y p e z b w N T n L X & g t ; & l t ; a : K e y & g t ; & l t ; K e y & g t ; M e a s u r e s \ A v e r a g e   o f   b a s k e t _ s i z e & l t ; / K e y & g t ; & l t ; / a : K e y & g t ; & l t ; a : V a l u e   i : t y p e = " M e a s u r e G r i d N o d e V i e w S t a t e " & g t ; & l t ; C o l u m n & g t ; 1 0 & l t ; / C o l u m n & g t ; & l t ; L a y e d O u t & g t ; t r u e & l t ; / L a y e d O u t & g t ; & l t ; R o w & g t ; 1 & l t ; / R o w & g t ; & l t ; W a s U I I n v i s i b l e & g t ; t r u e & l t ; / W a s U I I n v i s i b l e & g t ; & l t ; / a : V a l u e & g t ; & l t ; / a : K e y V a l u e O f D i a g r a m O b j e c t K e y a n y T y p e z b w N T n L X & g t ; & l t ; a : K e y V a l u e O f D i a g r a m O b j e c t K e y a n y T y p e z b w N T n L X & g t ; & l t ; a : K e y & g t ; & l t ; K e y & g t ; M e a s u r e s \ A v e r a g e   o f   b a s k e t _ s i z e \ T a g I n f o \ F o r m u l a & l t ; / K e y & g t ; & l t ; / a : K e y & g t ; & l t ; a : V a l u e   i : t y p e = " M e a s u r e G r i d V i e w S t a t e I D i a g r a m T a g A d d i t i o n a l I n f o " / & g t ; & l t ; / a : K e y V a l u e O f D i a g r a m O b j e c t K e y a n y T y p e z b w N T n L X & g t ; & l t ; a : K e y V a l u e O f D i a g r a m O b j e c t K e y a n y T y p e z b w N T n L X & g t ; & l t ; a : K e y & g t ; & l t ; K e y & g t ; M e a s u r e s \ A v e r a g e   o f   b a s k e t _ s i z e \ T a g I n f o \ V a l u e & l t ; / K e y & g t ; & l t ; / a : K e y & g t ; & l t ; a : V a l u e 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1 1 & 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 d i s c o u n t _ v a l u e & l t ; / K e y & g t ; & l t ; / a : K e y & g t ; & l t ; a : V a l u e   i : t y p e = " M e a s u r e G r i d N o d e V i e w S t a t e " & g t ; & l t ; C o l u m n & g t ; 4 & l t ; / C o l u m n & g t ; & l t ; L a y e d O u t & g t ; t r u e & l t ; / L a y e d O u t & g t ; & l t ; W a s U I I n v i s i b l e & g t ; t r u e & l t ; / W a s U I I n v i s i b l e & g t ; & l t ; / a : V a l u e & g t ; & l t ; / a : K e y V a l u e O f D i a g r a m O b j e c t K e y a n y T y p e z b w N T n L X & g t ; & l t ; a : K e y V a l u e O f D i a g r a m O b j e c t K e y a n y T y p e z b w N T n L X & g t ; & l t ; a : K e y & g t ; & l t ; K e y & g t ; M e a s u r e s \ S u m   o f   d i s c o u n t _ v a l u e \ T a g I n f o \ F o r m u l a & l t ; / K e y & g t ; & l t ; / a : K e y & g t ; & l t ; a : V a l u e   i : t y p e = " M e a s u r e G r i d V i e w S t a t e I D i a g r a m T a g A d d i t i o n a l I n f o " / & g t ; & l t ; / a : K e y V a l u e O f D i a g r a m O b j e c t K e y a n y T y p e z b w N T n L X & g t ; & l t ; a : K e y V a l u e O f D i a g r a m O b j e c t K e y a n y T y p e z b w N T n L X & g t ; & l t ; a : K e y & g t ; & l t ; K e y & g t ; M e a s u r e s \ S u m   o f   d i s c o u n t _ v a l u e \ T a g I n f o \ V a l u e & l t ; / K e y & g t ; & l t ; / a : K e y & g t ; & l t ; a : V a l u e   i : t y p e = " M e a s u r e G r i d V i e w S t a t e I D i a g r a m T a g A d d i t i o n a l I n f o " / & g t ; & l t ; / a : K e y V a l u e O f D i a g r a m O b j e c t K e y a n y T y p e z b w N T n L X & g t ; & l t ; a : K e y V a l u e O f D i a g r a m O b j e c t K e y a n y T y p e z b w N T n L X & g t ; & l t ; a : K e y & g t ; & l t ; K e y & g t ; M e a s u r e s \ S u m   o f   d i s c o u n t _ p e r c e n t & l t ; / K e y & g t ; & l t ; / a : K e y & g t ; & l t ; a : V a l u e   i : t y p e = " M e a s u r e G r i d N o d e V i e w S t a t e " & g t ; & l t ; C o l u m n & g t ; 5 & l t ; / C o l u m n & g t ; & l t ; L a y e d O u t & g t ; t r u e & l t ; / L a y e d O u t & g t ; & l t ; W a s U I I n v i s i b l e & g t ; t r u e & l t ; / W a s U I I n v i s i b l e & g t ; & l t ; / a : V a l u e & g t ; & l t ; / a : K e y V a l u e O f D i a g r a m O b j e c t K e y a n y T y p e z b w N T n L X & g t ; & l t ; a : K e y V a l u e O f D i a g r a m O b j e c t K e y a n y T y p e z b w N T n L X & g t ; & l t ; a : K e y & g t ; & l t ; K e y & g t ; M e a s u r e s \ S u m   o f   d i s c o u n t _ p e r c e n t \ T a g I n f o \ F o r m u l a & l t ; / K e y & g t ; & l t ; / a : K e y & g t ; & l t ; a : V a l u e   i : t y p e = " M e a s u r e G r i d V i e w S t a t e I D i a g r a m T a g A d d i t i o n a l I n f o " / & g t ; & l t ; / a : K e y V a l u e O f D i a g r a m O b j e c t K e y a n y T y p e z b w N T n L X & g t ; & l t ; a : K e y V a l u e O f D i a g r a m O b j e c t K e y a n y T y p e z b w N T n L X & g t ; & l t ; a : K e y & g t ; & l t ; K e y & g t ; M e a s u r e s \ S u m   o f   d i s c o u n t _ p e r c e n t \ T a g I n f o \ V a l u e & l t ; / K e y & g t ; & l t ; / a : K e y & g t ; & l t ; a : V a l u e   i : t y p e = " M e a s u r e G r i d V i e w S t a t e I D i a g r a m T a g A d d i t i o n a l I n f o " / & g t ; & l t ; / a : K e y V a l u e O f D i a g r a m O b j e c t K e y a n y T y p e z b w N T n L X & g t ; & l t ; a : K e y V a l u e O f D i a g r a m O b j e c t K e y a n y T y p e z b w N T n L X & g t ; & l t ; a : K e y & g t ; & l t ; K e y & g t ; M e a s u r e s \ A v e r a g e   o f   d i s c o u n t _ p e r c e n t & l t ; / K e y & g t ; & l t ; / a : K e y & g t ; & l t ; a : V a l u e   i : t y p e = " M e a s u r e G r i d N o d e V i e w S t a t e " & g t ; & l t ; C o l u m n & g t ; 5 & l t ; / C o l u m n & g t ; & l t ; L a y e d O u t & g t ; t r u e & l t ; / L a y e d O u t & g t ; & l t ; R o w & g t ; 1 & l t ; / R o w & g t ; & l t ; W a s U I I n v i s i b l e & g t ; t r u e & l t ; / W a s U I I n v i s i b l e & g t ; & l t ; / a : V a l u e & g t ; & l t ; / a : K e y V a l u e O f D i a g r a m O b j e c t K e y a n y T y p e z b w N T n L X & g t ; & l t ; a : K e y V a l u e O f D i a g r a m O b j e c t K e y a n y T y p e z b w N T n L X & g t ; & l t ; a : K e y & g t ; & l t ; K e y & g t ; M e a s u r e s \ A v e r a g e   o f   d i s c o u n t _ p e r c e n t \ T a g I n f o \ F o r m u l a & l t ; / K e y & g t ; & l t ; / a : K e y & g t ; & l t ; a : V a l u e   i : t y p e = " M e a s u r e G r i d V i e w S t a t e I D i a g r a m T a g A d d i t i o n a l I n f o " / & g t ; & l t ; / a : K e y V a l u e O f D i a g r a m O b j e c t K e y a n y T y p e z b w N T n L X & g t ; & l t ; a : K e y V a l u e O f D i a g r a m O b j e c t K e y a n y T y p e z b w N T n L X & g t ; & l t ; a : K e y & g t ; & l t ; K e y & g t ; M e a s u r e s \ A v e r a g e   o f   d i s c o u n t _ p e r c e n t \ T a g I n f o \ V a l u e & l t ; / K e y & g t ; & l t ; / a : K e y & g t ; & l t ; a : V a l u e   i : t y p e = " M e a s u r e G r i d V i e w S t a t e I D i a g r a m T a g A d d i t i o n a l I n f o " / & g t ; & l t ; / a : K e y V a l u e O f D i a g r a m O b j e c t K e y a n y T y p e z b w N T n L X & g t ; & l t ; a : K e y V a l u e O f D i a g r a m O b j e c t K e y a n y T y p e z b w N T n L X & g t ; & l t ; a : K e y & g t ; & l t ; K e y & g t ; M e a s u r e s \ M a x   o f   d i s c o u n t _ p e r c e n t & l t ; / K e y & g t ; & l t ; / a : K e y & g t ; & l t ; a : V a l u e   i : t y p e = " M e a s u r e G r i d N o d e V i e w S t a t e " & g t ; & l t ; C o l u m n & g t ; 5 & l t ; / C o l u m n & g t ; & l t ; L a y e d O u t & g t ; t r u e & l t ; / L a y e d O u t & g t ; & l t ; R o w & g t ; 2 & l t ; / R o w & g t ; & l t ; W a s U I I n v i s i b l e & g t ; t r u e & l t ; / W a s U I I n v i s i b l e & g t ; & l t ; / a : V a l u e & g t ; & l t ; / a : K e y V a l u e O f D i a g r a m O b j e c t K e y a n y T y p e z b w N T n L X & g t ; & l t ; a : K e y V a l u e O f D i a g r a m O b j e c t K e y a n y T y p e z b w N T n L X & g t ; & l t ; a : K e y & g t ; & l t ; K e y & g t ; M e a s u r e s \ M a x   o f   d i s c o u n t _ p e r c e n t \ T a g I n f o \ F o r m u l a & l t ; / K e y & g t ; & l t ; / a : K e y & g t ; & l t ; a : V a l u e   i : t y p e = " M e a s u r e G r i d V i e w S t a t e I D i a g r a m T a g A d d i t i o n a l I n f o " / & g t ; & l t ; / a : K e y V a l u e O f D i a g r a m O b j e c t K e y a n y T y p e z b w N T n L X & g t ; & l t ; a : K e y V a l u e O f D i a g r a m O b j e c t K e y a n y T y p e z b w N T n L X & g t ; & l t ; a : K e y & g t ; & l t ; K e y & g t ; M e a s u r e s \ M a x   o f   d i s c o u n t _ p e r c e n t \ T a g I n f o \ V a l u e & l t ; / K e y & g t ; & l t ; / a : K e y & g t ; & l t ; a : V a l u e   i : t y p e = " M e a s u r e G r i d V i e w S t a t e I D i a g r a m T a g A d d i t i o n a l I n f o " / & g t ; & l t ; / a : K e y V a l u e O f D i a g r a m O b j e c t K e y a n y T y p e z b w N T n L X & g t ; & l t ; a : K e y V a l u e O f D i a g r a m O b j e c t K e y a n y T y p e z b w N T n L X & g t ; & l t ; a : K e y & g t ; & l t ; K e y & g t ; M e a s u r e s \ M i n   o f   d i s c o u n t _ p e r c e n t & l t ; / K e y & g t ; & l t ; / a : K e y & g t ; & l t ; a : V a l u e   i : t y p e = " M e a s u r e G r i d N o d e V i e w S t a t e " & g t ; & l t ; C o l u m n & g t ; 5 & l t ; / C o l u m n & g t ; & l t ; L a y e d O u t & g t ; t r u e & l t ; / L a y e d O u t & g t ; & l t ; R o w & g t ; 3 & l t ; / R o w & g t ; & l t ; W a s U I I n v i s i b l e & g t ; t r u e & l t ; / W a s U I I n v i s i b l e & g t ; & l t ; / a : V a l u e & g t ; & l t ; / a : K e y V a l u e O f D i a g r a m O b j e c t K e y a n y T y p e z b w N T n L X & g t ; & l t ; a : K e y V a l u e O f D i a g r a m O b j e c t K e y a n y T y p e z b w N T n L X & g t ; & l t ; a : K e y & g t ; & l t ; K e y & g t ; M e a s u r e s \ M i n   o f   d i s c o u n t _ p e r c e n t \ T a g I n f o \ F o r m u l a & l t ; / K e y & g t ; & l t ; / a : K e y & g t ; & l t ; a : V a l u e   i : t y p e = " M e a s u r e G r i d V i e w S t a t e I D i a g r a m T a g A d d i t i o n a l I n f o " / & g t ; & l t ; / a : K e y V a l u e O f D i a g r a m O b j e c t K e y a n y T y p e z b w N T n L X & g t ; & l t ; a : K e y V a l u e O f D i a g r a m O b j e c t K e y a n y T y p e z b w N T n L X & g t ; & l t ; a : K e y & g t ; & l t ; K e y & g t ; M e a s u r e s \ M i n   o f   d i s c o u n t _ p e r c e n t \ T a g I n f o \ V a l u e & l t ; / K e y & g t ; & l t ; / a : K e y & g t ; & l t ; a : V a l u e   i : t y p e = " M e a s u r e G r i d V i e w S t a t e I D i a g r a m T a g A d d i t i o n a l I n f o " / & g t ; & l t ; / a : K e y V a l u e O f D i a g r a m O b j e c t K e y a n y T y p e z b w N T n L X & g t ; & l t ; a : K e y V a l u e O f D i a g r a m O b j e c t K e y a n y T y p e z b w N T n L X & g t ; & l t ; a : K e y & g t ; & l t ; K e y & g t ; M e a s u r e s \ S t d D e v   o f   d i s c o u n t _ p e r c e n t & l t ; / K e y & g t ; & l t ; / a : K e y & g t ; & l t ; a : V a l u e   i : t y p e = " M e a s u r e G r i d N o d e V i e w S t a t e " & g t ; & l t ; C o l u m n & g t ; 5 & l t ; / C o l u m n & g t ; & l t ; L a y e d O u t & g t ; t r u e & l t ; / L a y e d O u t & g t ; & l t ; R o w & g t ; 4 & l t ; / R o w & g t ; & l t ; W a s U I I n v i s i b l e & g t ; t r u e & l t ; / W a s U I I n v i s i b l e & g t ; & l t ; / a : V a l u e & g t ; & l t ; / a : K e y V a l u e O f D i a g r a m O b j e c t K e y a n y T y p e z b w N T n L X & g t ; & l t ; a : K e y V a l u e O f D i a g r a m O b j e c t K e y a n y T y p e z b w N T n L X & g t ; & l t ; a : K e y & g t ; & l t ; K e y & g t ; M e a s u r e s \ S t d D e v   o f   d i s c o u n t _ p e r c e n t \ T a g I n f o \ F o r m u l a & l t ; / K e y & g t ; & l t ; / a : K e y & g t ; & l t ; a : V a l u e   i : t y p e = " M e a s u r e G r i d V i e w S t a t e I D i a g r a m T a g A d d i t i o n a l I n f o " / & g t ; & l t ; / a : K e y V a l u e O f D i a g r a m O b j e c t K e y a n y T y p e z b w N T n L X & g t ; & l t ; a : K e y V a l u e O f D i a g r a m O b j e c t K e y a n y T y p e z b w N T n L X & g t ; & l t ; a : K e y & g t ; & l t ; K e y & g t ; M e a s u r e s \ S t d D e v   o f   d i s c o u n t _ p e r c e n t \ T a g I n f o \ V a l u e & l t ; / K e y & g t ; & l t ; / a : K e y & g t ; & l t ; a : V a l u e   i : t y p e = " M e a s u r e G r i d V i e w S t a t e I D i a g r a m T a g A d d i t i o n a l I n f o " / & g t ; & l t ; / a : K e y V a l u e O f D i a g r a m O b j e c t K e y a n y T y p e z b w N T n L X & g t ; & l t ; a : K e y V a l u e O f D i a g r a m O b j e c t K e y a n y T y p e z b w N T n L X & g t ; & l t ; a : K e y & g t ; & l t ; K e y & g t ; M e a s u r e s \ D i s t i n c t   C o u n t   o f   d i s c o u n t _ p e r c e n t & l t ; / K e y & g t ; & l t ; / a : K e y & g t ; & l t ; a : V a l u e   i : t y p e = " M e a s u r e G r i d N o d e V i e w S t a t e " & g t ; & l t ; C o l u m n & g t ; 5 & l t ; / C o l u m n & g t ; & l t ; L a y e d O u t & g t ; t r u e & l t ; / L a y e d O u t & g t ; & l t ; W a s U I I n v i s i b l e & g t ; t r u e & l t ; / W a s U I I n v i s i b l e & g t ; & l t ; / a : V a l u e & g t ; & l t ; / a : K e y V a l u e O f D i a g r a m O b j e c t K e y a n y T y p e z b w N T n L X & g t ; & l t ; a : K e y V a l u e O f D i a g r a m O b j e c t K e y a n y T y p e z b w N T n L X & g t ; & l t ; a : K e y & g t ; & l t ; K e y & g t ; M e a s u r e s \ D i s t i n c t   C o u n t   o f   d i s c o u n t _ p e r c e n t \ T a g I n f o \ F o r m u l a & l t ; / K e y & g t ; & l t ; / a : K e y & g t ; & l t ; a : V a l u e   i : t y p e = " M e a s u r e G r i d V i e w S t a t e I D i a g r a m T a g A d d i t i o n a l I n f o " / & g t ; & l t ; / a : K e y V a l u e O f D i a g r a m O b j e c t K e y a n y T y p e z b w N T n L X & g t ; & l t ; a : K e y V a l u e O f D i a g r a m O b j e c t K e y a n y T y p e z b w N T n L X & g t ; & l t ; a : K e y & g t ; & l t ; K e y & g t ; M e a s u r e s \ D i s t i n c t   C o u n t   o f   d i s c o u n t _ p e r c e n t \ T a g I n f o \ V a l u e & l t ; / K e y & g t ; & l t ; / a : K e y & g t ; & l t ; a : V a l u e   i : t y p e = " M e a s u r e G r i d V i e w S t a t e I D i a g r a m T a g A d d i t i o n a l I n f o " / & g t ; & l t ; / a : K e y V a l u e O f D i a g r a m O b j e c t K e y a n y T y p e z b w N T n L X & g t ; & l t ; a : K e y V a l u e O f D i a g r a m O b j e c t K e y a n y T y p e z b w N T n L X & g t ; & l t ; a : K e y & g t ; & l t ; K e y & g t ; M e a s u r e s \ V a r p   o f   d i s c o u n t _ p e r c e n t & l t ; / K e y & g t ; & l t ; / a : K e y & g t ; & l t ; a : V a l u e   i : t y p e = " M e a s u r e G r i d N o d e V i e w S t a t e " & g t ; & l t ; C o l u m n & g t ; 5 & l t ; / C o l u m n & g t ; & l t ; L a y e d O u t & g t ; t r u e & l t ; / L a y e d O u t & g t ; & l t ; W a s U I I n v i s i b l e & g t ; t r u e & l t ; / W a s U I I n v i s i b l e & g t ; & l t ; / a : V a l u e & g t ; & l t ; / a : K e y V a l u e O f D i a g r a m O b j e c t K e y a n y T y p e z b w N T n L X & g t ; & l t ; a : K e y V a l u e O f D i a g r a m O b j e c t K e y a n y T y p e z b w N T n L X & g t ; & l t ; a : K e y & g t ; & l t ; K e y & g t ; M e a s u r e s \ V a r p   o f   d i s c o u n t _ p e r c e n t \ T a g I n f o \ F o r m u l a & l t ; / K e y & g t ; & l t ; / a : K e y & g t ; & l t ; a : V a l u e   i : t y p e = " M e a s u r e G r i d V i e w S t a t e I D i a g r a m T a g A d d i t i o n a l I n f o " / & g t ; & l t ; / a : K e y V a l u e O f D i a g r a m O b j e c t K e y a n y T y p e z b w N T n L X & g t ; & l t ; a : K e y V a l u e O f D i a g r a m O b j e c t K e y a n y T y p e z b w N T n L X & g t ; & l t ; a : K e y & g t ; & l t ; K e y & g t ; M e a s u r e s \ V a r p   o f   d i s c o u n t _ p e r c e n t \ T a g I n f o \ V a l u e & l t ; / K e y & g t ; & l t ; / a : K e y & g t ; & l t ; a : V a l u e   i : t y p e = " M e a s u r e G r i d V i e w S t a t e I D i a g r a m T a g A d d i t i o n a l I n f o " / & g t ; & l t ; / a : K e y V a l u e O f D i a g r a m O b j e c t K e y a n y T y p e z b w N T n L X & g t ; & l t ; a : K e y V a l u e O f D i a g r a m O b j e c t K e y a n y T y p e z b w N T n L X & g t ; & l t ; a : K e y & g t ; & l t ; K e y & g t ; M e a s u r e s \ S u m   o f   m o n t h _ r e v e n u e & l t ; / K e y & g t ; & l t ; / a : K e y & g t ; & l t ; a : V a l u e   i : t y p e = " M e a s u r e G r i d N o d e V i e w S t a t e " & g t ; & l t ; C o l u m n & g t ; 3 & l t ; / C o l u m n & g t ; & l t ; L a y e d O u t & g t ; t r u e & l t ; / L a y e d O u t & g t ; & l t ; W a s U I I n v i s i b l e & g t ; t r u e & l t ; / W a s U I I n v i s i b l e & g t ; & l t ; / a : V a l u e & g t ; & l t ; / a : K e y V a l u e O f D i a g r a m O b j e c t K e y a n y T y p e z b w N T n L X & g t ; & l t ; a : K e y V a l u e O f D i a g r a m O b j e c t K e y a n y T y p e z b w N T n L X & g t ; & l t ; a : K e y & g t ; & l t ; K e y & g t ; M e a s u r e s \ S u m   o f   m o n t h _ r e v e n u e \ T a g I n f o \ F o r m u l a & l t ; / K e y & g t ; & l t ; / a : K e y & g t ; & l t ; a : V a l u e   i : t y p e = " M e a s u r e G r i d V i e w S t a t e I D i a g r a m T a g A d d i t i o n a l I n f o " / & g t ; & l t ; / a : K e y V a l u e O f D i a g r a m O b j e c t K e y a n y T y p e z b w N T n L X & g t ; & l t ; a : K e y V a l u e O f D i a g r a m O b j e c t K e y a n y T y p e z b w N T n L X & g t ; & l t ; a : K e y & g t ; & l t ; K e y & g t ; M e a s u r e s \ S u m   o f   m o n t h _ r e v e n u e \ T a g I n f o \ V a l u e & l t ; / K e y & g t ; & l t ; / a : K e y & g t ; & l t ; a : V a l u e   i : t y p e = " M e a s u r e G r i d V i e w S t a t e I D i a g r a m T a g A d d i t i o n a l I n f o " / & g t ; & l t ; / a : K e y V a l u e O f D i a g r a m O b j e c t K e y a n y T y p e z b w N T n L X & g t ; & l t ; a : K e y V a l u e O f D i a g r a m O b j e c t K e y a n y T y p e z b w N T n L X & g t ; & l t ; a : K e y & g t ; & l t ; K e y & g t ; M e a s u r e s \ B a s k e t S i z e & l t ; / K e y & g t ; & l t ; / a : K e y & g t ; & l t ; a : V a l u e   i : t y p e = " M e a s u r e G r i d N o d e V i e w S t a t e " & g t ; & l t ; L a y e d O u t & g t ; t r u e & l t ; / L a y e d O u t & g t ; & l t ; / a : V a l u e & g t ; & l t ; / a : K e y V a l u e O f D i a g r a m O b j e c t K e y a n y T y p e z b w N T n L X & g t ; & l t ; a : K e y V a l u e O f D i a g r a m O b j e c t K e y a n y T y p e z b w N T n L X & g t ; & l t ; a : K e y & g t ; & l t ; K e y & g t ; M e a s u r e s \ B a s k e t S i z e \ T a g I n f o \ F o r m u l a & l t ; / K e y & g t ; & l t ; / a : K e y & g t ; & l t ; a : V a l u e   i : t y p e = " M e a s u r e G r i d V i e w S t a t e I D i a g r a m T a g A d d i t i o n a l I n f o " / & g t ; & l t ; / a : K e y V a l u e O f D i a g r a m O b j e c t K e y a n y T y p e z b w N T n L X & g t ; & l t ; a : K e y V a l u e O f D i a g r a m O b j e c t K e y a n y T y p e z b w N T n L X & g t ; & l t ; a : K e y & g t ; & l t ; K e y & g t ; M e a s u r e s \ B a s k e t S i z e \ T a g I n f o \ V a l u e & l t ; / K e y & g t ; & l t ; / a : K e y & g t ; & l t ; a : V a l u e   i : t y p e = " M e a s u r e G r i d V i e w S t a t e I D i a g r a m T a g A d d i t i o n a l I n f o " / & g t ; & l t ; / a : K e y V a l u e O f D i a g r a m O b j e c t K e y a n y T y p e z b w N T n L X & g t ; & l t ; a : K e y V a l u e O f D i a g r a m O b j e c t K e y a n y T y p e z b w N T n L X & g t ; & l t ; a : K e y & g t ; & l t ; K e y & g t ; M e a s u r e s \ C u s t o m e r V i s i t s & l t ; / K e y & g t ; & l t ; / a : K e y & g t ; & l t ; a : V a l u e   i : t y p e = " M e a s u r e G r i d N o d e V i e w S t a t e " & g t ; & l t ; L a y e d O u t & g t ; t r u e & l t ; / L a y e d O u t & g t ; & l t ; R o w & g t ; 1 & l t ; / R o w & g t ; & l t ; / a : V a l u e & g t ; & l t ; / a : K e y V a l u e O f D i a g r a m O b j e c t K e y a n y T y p e z b w N T n L X & g t ; & l t ; a : K e y V a l u e O f D i a g r a m O b j e c t K e y a n y T y p e z b w N T n L X & g t ; & l t ; a : K e y & g t ; & l t ; K e y & g t ; M e a s u r e s \ C u s t o m e r V i s i t s \ T a g I n f o \ F o r m u l a & l t ; / K e y & g t ; & l t ; / a : K e y & g t ; & l t ; a : V a l u e   i : t y p e = " M e a s u r e G r i d V i e w S t a t e I D i a g r a m T a g A d d i t i o n a l I n f o " / & g t ; & l t ; / a : K e y V a l u e O f D i a g r a m O b j e c t K e y a n y T y p e z b w N T n L X & g t ; & l t ; a : K e y V a l u e O f D i a g r a m O b j e c t K e y a n y T y p e z b w N T n L X & g t ; & l t ; a : K e y & g t ; & l t ; K e y & g t ; M e a s u r e s \ C u s t o m e r V i s i t s \ T a g I n f o \ V a l u e & l t ; / K e y & g t ; & l t ; / a : K e y & g t ; & l t ; a : V a l u e   i : t y p e = " M e a s u r e G r i d V i e w S t a t e I D i a g r a m T a g A d d i t i o n a l I n f o " / & g t ; & l t ; / a : K e y V a l u e O f D i a g r a m O b j e c t K e y a n y T y p e z b w N T n L X & g t ; & l t ; a : K e y V a l u e O f D i a g r a m O b j e c t K e y a n y T y p e z b w N T n L X & g t ; & l t ; a : K e y & g t ; & l t ; K e y & g t ; M e a s u r e s \ D i s c o u n t P e r c e n t & l t ; / K e y & g t ; & l t ; / a : K e y & g t ; & l t ; a : V a l u e   i : t y p e = " M e a s u r e G r i d N o d e V i e w S t a t e " & g t ; & l t ; L a y e d O u t & g t ; t r u e & l t ; / L a y e d O u t & g t ; & l t ; R o w & g t ; 2 & l t ; / R o w & g t ; & l t ; / a : V a l u e & g t ; & l t ; / a : K e y V a l u e O f D i a g r a m O b j e c t K e y a n y T y p e z b w N T n L X & g t ; & l t ; a : K e y V a l u e O f D i a g r a m O b j e c t K e y a n y T y p e z b w N T n L X & g t ; & l t ; a : K e y & g t ; & l t ; K e y & g t ; M e a s u r e s \ D i s c o u n t P e r c e n t \ T a g I n f o \ F o r m u l a & l t ; / K e y & g t ; & l t ; / a : K e y & g t ; & l t ; a : V a l u e   i : t y p e = " M e a s u r e G r i d V i e w S t a t e I D i a g r a m T a g A d d i t i o n a l I n f o " / & g t ; & l t ; / a : K e y V a l u e O f D i a g r a m O b j e c t K e y a n y T y p e z b w N T n L X & g t ; & l t ; a : K e y V a l u e O f D i a g r a m O b j e c t K e y a n y T y p e z b w N T n L X & g t ; & l t ; a : K e y & g t ; & l t ; K e y & g t ; M e a s u r e s \ D i s c o u n t P e r c e n t \ T a g I n f o \ V a l u e & l t ; / K e y & g t ; & l t ; / a : K e y & g t ; & l t ; a : V a l u e   i : t y p e = " M e a s u r e G r i d V i e w S t a t e I D i a g r a m T a g A d d i t i o n a l I n f o " / & g t ; & l t ; / a : K e y V a l u e O f D i a g r a m O b j e c t K e y a n y T y p e z b w N T n L X & g t ; & l t ; a : K e y V a l u e O f D i a g r a m O b j e c t K e y a n y T y p e z b w N T n L X & g t ; & l t ; a : K e y & g t ; & l t ; K e y & g t ; M e a s u r e s \ I t e m s S o l d & l t ; / K e y & g t ; & l t ; / a : K e y & g t ; & l t ; a : V a l u e   i : t y p e = " M e a s u r e G r i d N o d e V i e w S t a t e " & g t ; & l t ; L a y e d O u t & g t ; t r u e & l t ; / L a y e d O u t & g t ; & l t ; R o w & g t ; 3 & l t ; / R o w & g t ; & l t ; / a : V a l u e & g t ; & l t ; / a : K e y V a l u e O f D i a g r a m O b j e c t K e y a n y T y p e z b w N T n L X & g t ; & l t ; a : K e y V a l u e O f D i a g r a m O b j e c t K e y a n y T y p e z b w N T n L X & g t ; & l t ; a : K e y & g t ; & l t ; K e y & g t ; M e a s u r e s \ I t e m s S o l d \ T a g I n f o \ F o r m u l a & l t ; / K e y & g t ; & l t ; / a : K e y & g t ; & l t ; a : V a l u e   i : t y p e = " M e a s u r e G r i d V i e w S t a t e I D i a g r a m T a g A d d i t i o n a l I n f o " / & g t ; & l t ; / a : K e y V a l u e O f D i a g r a m O b j e c t K e y a n y T y p e z b w N T n L X & g t ; & l t ; a : K e y V a l u e O f D i a g r a m O b j e c t K e y a n y T y p e z b w N T n L X & g t ; & l t ; a : K e y & g t ; & l t ; K e y & g t ; M e a s u r e s \ I t e m s S o l d \ T a g I n f o \ V a l u e & l t ; / K e y & g t ; & l t ; / a : K e y & g t ; & l t ; a : V a l u e   i : t y p e = " M e a s u r e G r i d V i e w S t a t e I D i a g r a m T a g A d d i t i o n a l I n f o " / & g t ; & l t ; / a : K e y V a l u e O f D i a g r a m O b j e c t K e y a n y T y p e z b w N T n L X & g t ; & l t ; a : K e y V a l u e O f D i a g r a m O b j e c t K e y a n y T y p e z b w N T n L X & g t ; & l t ; a : K e y & g t ; & l t ; K e y & g t ; M e a s u r e s \ M a x & l t ; / K e y & g t ; & l t ; / a : K e y & g t ; & l t ; a : V a l u e   i : t y p e = " M e a s u r e G r i d N o d e V i e w S t a t e " & g t ; & l t ; C o l u m n & g t ; 1 & l t ; / C o l u m n & g t ; & l t ; L a y e d O u t & g t ; t r u e & l t ; / L a y e d O u t & g t ; & l t ; / a : V a l u e & g t ; & l t ; / a : K e y V a l u e O f D i a g r a m O b j e c t K e y a n y T y p e z b w N T n L X & g t ; & l t ; a : K e y V a l u e O f D i a g r a m O b j e c t K e y a n y T y p e z b w N T n L X & g t ; & l t ; a : K e y & g t ; & l t ; K e y & g t ; M e a s u r e s \ M a x \ T a g I n f o \ F o r m u l a & l t ; / K e y & g t ; & l t ; / a : K e y & g t ; & l t ; a : V a l u e   i : t y p e = " M e a s u r e G r i d V i e w S t a t e I D i a g r a m T a g A d d i t i o n a l I n f o " / & g t ; & l t ; / a : K e y V a l u e O f D i a g r a m O b j e c t K e y a n y T y p e z b w N T n L X & g t ; & l t ; a : K e y V a l u e O f D i a g r a m O b j e c t K e y a n y T y p e z b w N T n L X & g t ; & l t ; a : K e y & g t ; & l t ; K e y & g t ; M e a s u r e s \ M a x \ T a g I n f o \ V a l u e & l t ; / K e y & g t ; & l t ; / a : K e y & g t ; & l t ; a : V a l u e   i : t y p e = " M e a s u r e G r i d V i e w S t a t e I D i a g r a m T a g A d d i t i o n a l I n f o " / & g t ; & l t ; / a : K e y V a l u e O f D i a g r a m O b j e c t K e y a n y T y p e z b w N T n L X & g t ; & l t ; a : K e y V a l u e O f D i a g r a m O b j e c t K e y a n y T y p e z b w N T n L X & g t ; & l t ; a : K e y & g t ; & l t ; K e y & g t ; M e a s u r e s \ M i n & l t ; / K e y & g t ; & l t ; / a : K e y & g t ; & l t ; a : V a l u e   i : t y p e = " M e a s u r e G r i d N o d e V i e w S t a t e " & g t ; & l t ; C o l u m n & g t ; 1 & l t ; / C o l u m n & g t ; & l t ; L a y e d O u t & g t ; t r u e & l t ; / L a y e d O u t & g t ; & l t ; R o w & g t ; 1 & l t ; / R o w & g t ; & l t ; / a : V a l u e & g t ; & l t ; / a : K e y V a l u e O f D i a g r a m O b j e c t K e y a n y T y p e z b w N T n L X & g t ; & l t ; a : K e y V a l u e O f D i a g r a m O b j e c t K e y a n y T y p e z b w N T n L X & g t ; & l t ; a : K e y & g t ; & l t ; K e y & g t ; M e a s u r e s \ M i n \ T a g I n f o \ F o r m u l a & l t ; / K e y & g t ; & l t ; / a : K e y & g t ; & l t ; a : V a l u e   i : t y p e = " M e a s u r e G r i d V i e w S t a t e I D i a g r a m T a g A d d i t i o n a l I n f o " / & g t ; & l t ; / a : K e y V a l u e O f D i a g r a m O b j e c t K e y a n y T y p e z b w N T n L X & g t ; & l t ; a : K e y V a l u e O f D i a g r a m O b j e c t K e y a n y T y p e z b w N T n L X & g t ; & l t ; a : K e y & g t ; & l t ; K e y & g t ; M e a s u r e s \ M i n \ T a g I n f o \ V a l u e & l t ; / K e y & g t ; & l t ; / a : K e y & g t ; & l t ; a : V a l u e   i : t y p e = " M e a s u r e G r i d V i e w S t a t e I D i a g r a m T a g A d d i t i o n a l I n f o " / & g t ; & l t ; / a : K e y V a l u e O f D i a g r a m O b j e c t K e y a n y T y p e z b w N T n L X & g t ; & l t ; a : K e y V a l u e O f D i a g r a m O b j e c t K e y a n y T y p e z b w N T n L X & g t ; & l t ; a : K e y & g t ; & l t ; K e y & g t ; M e a s u r e s \ S a l e s K n o w n C u s t o m e r s & l t ; / K e y & g t ; & l t ; / a : K e y & g t ; & l t ; a : V a l u e   i : t y p e = " M e a s u r e G r i d N o d e V i e w S t a t e " & g t ; & l t ; C o l u m n & g t ; 1 & l t ; / C o l u m n & g t ; & l t ; L a y e d O u t & g t ; t r u e & l t ; / L a y e d O u t & g t ; & l t ; R o w & g t ; 2 & l t ; / R o w & g t ; & l t ; / a : V a l u e & g t ; & l t ; / a : K e y V a l u e O f D i a g r a m O b j e c t K e y a n y T y p e z b w N T n L X & g t ; & l t ; a : K e y V a l u e O f D i a g r a m O b j e c t K e y a n y T y p e z b w N T n L X & g t ; & l t ; a : K e y & g t ; & l t ; K e y & g t ; M e a s u r e s \ S a l e s K n o w n C u s t o m e r s \ T a g I n f o \ F o r m u l a & l t ; / K e y & g t ; & l t ; / a : K e y & g t ; & l t ; a : V a l u e   i : t y p e = " M e a s u r e G r i d V i e w S t a t e I D i a g r a m T a g A d d i t i o n a l I n f o " / & g t ; & l t ; / a : K e y V a l u e O f D i a g r a m O b j e c t K e y a n y T y p e z b w N T n L X & g t ; & l t ; a : K e y V a l u e O f D i a g r a m O b j e c t K e y a n y T y p e z b w N T n L X & g t ; & l t ; a : K e y & g t ; & l t ; K e y & g t ; M e a s u r e s \ S a l e s K n o w n C u s t o m e r s \ T a g I n f o \ V a l u e & l t ; / K e y & g t ; & l t ; / a : K e y & g t ; & l t ; a : V a l u e   i : t y p e = " M e a s u r e G r i d V i e w S t a t e I D i a g r a m T a g A d d i t i o n a l I n f o " / & g t ; & l t ; / a : K e y V a l u e O f D i a g r a m O b j e c t K e y a n y T y p e z b w N T n L X & g t ; & l t ; a : K e y V a l u e O f D i a g r a m O b j e c t K e y a n y T y p e z b w N T n L X & g t ; & l t ; a : K e y & g t ; & l t ; K e y & g t ; M e a s u r e s \ T o t a l   R e v e n u e & l t ; / K e y & g t ; & l t ; / a : K e y & g t ; & l t ; a : V a l u e   i : t y p e = " M e a s u r e G r i d N o d e V i e w S t a t e " & g t ; & l t ; C o l u m n & g t ; 1 & l t ; / C o l u m n & g t ; & l t ; L a y e d O u t & g t ; t r u e & l t ; / L a y e d O u t & g t ; & l t ; R o w & g t ; 3 & l t ; / R o w & g t ; & l t ; / a : V a l u e & g t ; & l t ; / a : K e y V a l u e O f D i a g r a m O b j e c t K e y a n y T y p e z b w N T n L X & g t ; & l t ; a : K e y V a l u e O f D i a g r a m O b j e c t K e y a n y T y p e z b w N T n L X & g t ; & l t ; a : K e y & g t ; & l t ; K e y & g t ; M e a s u r e s \ T o t a l   R e v e n u e \ T a g I n f o \ F o r m u l a & l t ; / K e y & g t ; & l t ; / a : K e y & g t ; & l t ; a : V a l u e   i : t y p e = " M e a s u r e G r i d V i e w S t a t e I D i a g r a m T a g A d d i t i o n a l I n f o " / & g t ; & l t ; / a : K e y V a l u e O f D i a g r a m O b j e c t K e y a n y T y p e z b w N T n L X & g t ; & l t ; a : K e y V a l u e O f D i a g r a m O b j e c t K e y a n y T y p e z b w N T n L X & g t ; & l t ; a : K e y & g t ; & l t ; K e y & g t ; M e a s u r e s \ T o t a l   R e v e n u e \ T a g I n f o \ V a l u e & l t ; / K e y & g t ; & l t ; / a : K e y & g t ; & l t ; a : V a l u e   i : t y p e = " M e a s u r e G r i d V i e w S t a t e I D i a g r a m T a g A d d i t i o n a l I n f o " / & g t ; & l t ; / a : K e y V a l u e O f D i a g r a m O b j e c t K e y a n y T y p e z b w N T n L X & g t ; & l t ; a : K e y V a l u e O f D i a g r a m O b j e c t K e y a n y T y p e z b w N T n L X & g t ; & l t ; a : K e y & g t ; & l t ; K e y & g t ; M e a s u r e s \ T o t a l   T r a n s a c t i o n s & l t ; / K e y & g t ; & l t ; / a : K e y & g t ; & l t ; a : V a l u e   i : t y p e = " M e a s u r e G r i d N o d e V i e w S t a t e " & g t ; & l t ; C o l u m n & g t ; 2 & l t ; / C o l u m n & g t ; & l t ; L a y e d O u t & g t ; t r u e & l t ; / L a y e d O u t & g t ; & l t ; / a : V a l u e & g t ; & l t ; / a : K e y V a l u e O f D i a g r a m O b j e c t K e y a n y T y p e z b w N T n L X & g t ; & l t ; a : K e y V a l u e O f D i a g r a m O b j e c t K e y a n y T y p e z b w N T n L X & g t ; & l t ; a : K e y & g t ; & l t ; K e y & g t ; M e a s u r e s \ T o t a l   T r a n s a c t i o n s \ T a g I n f o \ F o r m u l a & l t ; / K e y & g t ; & l t ; / a : K e y & g t ; & l t ; a : V a l u e   i : t y p e = " M e a s u r e G r i d V i e w S t a t e I D i a g r a m T a g A d d i t i o n a l I n f o " / & g t ; & l t ; / a : K e y V a l u e O f D i a g r a m O b j e c t K e y a n y T y p e z b w N T n L X & g t ; & l t ; a : K e y V a l u e O f D i a g r a m O b j e c t K e y a n y T y p e z b w N T n L X & g t ; & l t ; a : K e y & g t ; & l t ; K e y & g t ; M e a s u r e s \ T o t a l   T r a n s a c t i o n s \ T a g I n f o \ V a l u e & l t ; / K e y & g t ; & l t ; / a : K e y & g t ; & l t ; a : V a l u e   i : t y p e = " M e a s u r e G r i d V i e w S t a t e I D i a g r a m T a g A d d i t i o n a l I n f o " / & g t ; & l t ; / a : K e y V a l u e O f D i a g r a m O b j e c t K e y a n y T y p e z b w N T n L X & g t ; & l t ; a : K e y V a l u e O f D i a g r a m O b j e c t K e y a n y T y p e z b w N T n L X & g t ; & l t ; a : K e y & g t ; & l t ; K e y & g t ; M e a s u r e s \ T o t a l D i s c o u n t s & l t ; / K e y & g t ; & l t ; / a : K e y & g t ; & l t ; a : V a l u e   i : t y p e = " M e a s u r e G r i d N o d e V i e w S t a t e " & g t ; & l t ; C o l u m n & g t ; 2 & l t ; / C o l u m n & g t ; & l t ; L a y e d O u t & g t ; t r u e & l t ; / L a y e d O u t & g t ; & l t ; R o w & g t ; 1 & l t ; / R o w & g t ; & l t ; / a : V a l u e & g t ; & l t ; / a : K e y V a l u e O f D i a g r a m O b j e c t K e y a n y T y p e z b w N T n L X & g t ; & l t ; a : K e y V a l u e O f D i a g r a m O b j e c t K e y a n y T y p e z b w N T n L X & g t ; & l t ; a : K e y & g t ; & l t ; K e y & g t ; M e a s u r e s \ T o t a l D i s c o u n t s \ T a g I n f o \ F o r m u l a & l t ; / K e y & g t ; & l t ; / a : K e y & g t ; & l t ; a : V a l u e   i : t y p e = " M e a s u r e G r i d V i e w S t a t e I D i a g r a m T a g A d d i t i o n a l I n f o " / & g t ; & l t ; / a : K e y V a l u e O f D i a g r a m O b j e c t K e y a n y T y p e z b w N T n L X & g t ; & l t ; a : K e y V a l u e O f D i a g r a m O b j e c t K e y a n y T y p e z b w N T n L X & g t ; & l t ; a : K e y & g t ; & l t ; K e y & g t ; M e a s u r e s \ T o t a l D i s c o u n t s \ T a g I n f o \ V a l u e & l t ; / K e y & g t ; & l t ; / a : K e y & g t ; & l t ; a : V a l u e   i : t y p e = " M e a s u r e G r i d V i e w S t a t e I D i a g r a m T a g A d d i t i o n a l I n f o " / & g t ; & l t ; / a : K e y V a l u e O f D i a g r a m O b j e c t K e y a n y T y p e z b w N T n L X & g t ; & l t ; a : K e y V a l u e O f D i a g r a m O b j e c t K e y a n y T y p e z b w N T n L X & g t ; & l t ; a : K e y & g t ; & l t ; K e y & g t ; C o l u m n s \ o u t l e t & 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m o n t h _ r e v e n u e & l t ; / K e y & g t ; & l t ; / a : K e y & g t ; & l t ; a : V a l u e   i : t y p e = " M e a s u r e G r i d N o d e V i e w S t a t e " & g t ; & l t ; C o l u m n & g t ; 3 & l t ; / C o l u m n & g t ; & l t ; L a y e d O u t & g t ; t r u e & l t ; / L a y e d O u t & g t ; & l t ; / a : V a l u e & g t ; & l t ; / a : K e y V a l u e O f D i a g r a m O b j e c t K e y a n y T y p e z b w N T n L X & g t ; & l t ; a : K e y V a l u e O f D i a g r a m O b j e c t K e y a n y T y p e z b w N T n L X & g t ; & l t ; a : K e y & g t ; & l t ; K e y & g t ; C o l u m n s \ d i s c o u n t _ v a l u e & l t ; / K e y & g t ; & l t ; / a : K e y & g t ; & l t ; a : V a l u e   i : t y p e = " M e a s u r e G r i d N o d e V i e w S t a t e " & g t ; & l t ; C o l u m n & g t ; 4 & l t ; / C o l u m n & g t ; & l t ; L a y e d O u t & g t ; t r u e & l t ; / L a y e d O u t & g t ; & l t ; / a : V a l u e & g t ; & l t ; / a : K e y V a l u e O f D i a g r a m O b j e c t K e y a n y T y p e z b w N T n L X & g t ; & l t ; a : K e y V a l u e O f D i a g r a m O b j e c t K e y a n y T y p e z b w N T n L X & g t ; & l t ; a : K e y & g t ; & l t ; K e y & g t ; C o l u m n s \ d i s c o u n t _ p e r c e n t & l t ; / K e y & g t ; & l t ; / a : K e y & g t ; & l t ; a : V a l u e   i : t y p e = " M e a s u r e G r i d N o d e V i e w S t a t e " & g t ; & l t ; C o l u m n & g t ; 5 & l t ; / C o l u m n & g t ; & l t ; L a y e d O u t & g t ; t r u e & l t ; / L a y e d O u t & g t ; & l t ; / a : V a l u e & g t ; & l t ; / a : K e y V a l u e O f D i a g r a m O b j e c t K e y a n y T y p e z b w N T n L X & g t ; & l t ; a : K e y V a l u e O f D i a g r a m O b j e c t K e y a n y T y p e z b w N T n L X & g t ; & l t ; a : K e y & g t ; & l t ; K e y & g t ; C o l u m n s \ t r a n s a c t i o n _ c o u n t & l t ; / K e y & g t ; & l t ; / a : K e y & g t ; & l t ; a : V a l u e   i : t y p e = " M e a s u r e G r i d N o d e V i e w S t a t e " & g t ; & l t ; C o l u m n & g t ; 6 & l t ; / C o l u m n & g t ; & l t ; L a y e d O u t & g t ; t r u e & l t ; / L a y e d O u t & g t ; & l t ; / a : V a l u e & g t ; & l t ; / a : K e y V a l u e O f D i a g r a m O b j e c t K e y a n y T y p e z b w N T n L X & g t ; & l t ; a : K e y V a l u e O f D i a g r a m O b j e c t K e y a n y T y p e z b w N T n L X & g t ; & l t ; a : K e y & g t ; & l t ; K e y & g t ; C o l u m n s \ i t e m s _ s o l d & l t ; / K e y & g t ; & l t ; / a : K e y & g t ; & l t ; a : V a l u e   i : t y p e = " M e a s u r e G r i d N o d e V i e w S t a t e " & g t ; & l t ; C o l u m n & g t ; 7 & l t ; / C o l u m n & g t ; & l t ; L a y e d O u t & g t ; t r u e & l t ; / L a y e d O u t & g t ; & l t ; / a : V a l u e & g t ; & l t ; / a : K e y V a l u e O f D i a g r a m O b j e c t K e y a n y T y p e z b w N T n L X & g t ; & l t ; a : K e y V a l u e O f D i a g r a m O b j e c t K e y a n y T y p e z b w N T n L X & g t ; & l t ; a : K e y & g t ; & l t ; K e y & g t ; C o l u m n s \ c u s t o m e r _ c o u n t & l t ; / K e y & g t ; & l t ; / a : K e y & g t ; & l t ; a : V a l u e   i : t y p e = " M e a s u r e G r i d N o d e V i e w S t a t e " & g t ; & l t ; C o l u m n & g t ; 8 & l t ; / C o l u m n & g t ; & l t ; L a y e d O u t & g t ; t r u e & l t ; / L a y e d O u t & g t ; & l t ; / a : V a l u e & g t ; & l t ; / a : K e y V a l u e O f D i a g r a m O b j e c t K e y a n y T y p e z b w N T n L X & g t ; & l t ; a : K e y V a l u e O f D i a g r a m O b j e c t K e y a n y T y p e z b w N T n L X & g t ; & l t ; a : K e y & g t ; & l t ; K e y & g t ; C o l u m n s \ s a l e s _ c u s t o m e r _ k n o w n _ p e r c e n t & l t ; / K e y & g t ; & l t ; / a : K e y & g t ; & l t ; a : V a l u e   i : t y p e = " M e a s u r e G r i d N o d e V i e w S t a t e " & g t ; & l t ; C o l u m n & g t ; 9 & l t ; / C o l u m n & g t ; & l t ; L a y e d O u t & g t ; t r u e & l t ; / L a y e d O u t & g t ; & l t ; / a : V a l u e & g t ; & l t ; / a : K e y V a l u e O f D i a g r a m O b j e c t K e y a n y T y p e z b w N T n L X & g t ; & l t ; a : K e y V a l u e O f D i a g r a m O b j e c t K e y a n y T y p e z b w N T n L X & g t ; & l t ; a : K e y & g t ; & l t ; K e y & g t ; C o l u m n s \ b a s k e t _ s i z e & l t ; / K e y & g t ; & l t ; / a : K e y & g t ; & l t ; a : V a l u e   i : t y p e = " M e a s u r e G r i d N o d e V i e w S t a t e " & g t ; & l t ; C o l u m n & g t ; 1 0 & l t ; / C o l u m n & g t ; & l t ; L a y e d O u t & g t ; t r u e & l t ; / L a y e d O u t & g t ; & l t ; / a : V a l u e & g t ; & l t ; / a : K e y V a l u e O f D i a g r a m O b j e c t K e y a n y T y p e z b w N T n L X & g t ; & l t ; a : K e y V a l u e O f D i a g r a m O b j e c t K e y a n y T y p e z b w N T n L X & g t ; & l t ; a : K e y & g t ; & l t ; K e y & g t ; C o l u m n s \ r e v e n u e & l t ; / K e y & g t ; & l t ; / a : K e y & g t ; & l t ; a : V a l u e   i : t y p e = " M e a s u r e G r i d N o d e V i e w S t a t e " & g t ; & l t ; C o l u m n & g t ; 1 1 & l t ; / C o l u m n & g t ; & l t ; L a y e d O u t & g t ; t r u e & l t ; / L a y e d O u t & g t ; & l t ; / a : V a l u e & g t ; & l t ; / a : K e y V a l u e O f D i a g r a m O b j e c t K e y a n y T y p e z b w N T n L X & g t ; & l t ; a : K e y V a l u e O f D i a g r a m O b j e c t K e y a n y T y p e z b w N T n L X & g t ; & l t ; a : K e y & g t ; & l t ; K e y & g t ; L i n k s \ & a m p ; l t ; C o l u m n s \ S u m   o f   t r a n s a c t i o n _ c o u n t & a m p ; g t ; - & a m p ; l t ; M e a s u r e s \ t r a n s a c t i o n _ c o u n t & a m p ; g t ; & l t ; / K e y & g t ; & l t ; / a : K e y & g t ; & l t ; a : V a l u e   i : t y p e = " M e a s u r e G r i d V i e w S t a t e I D i a g r a m L i n k " / & g t ; & l t ; / a : K e y V a l u e O f D i a g r a m O b j e c t K e y a n y T y p e z b w N T n L X & g t ; & l t ; a : K e y V a l u e O f D i a g r a m O b j e c t K e y a n y T y p e z b w N T n L X & g t ; & l t ; a : K e y & g t ; & l t ; K e y & g t ; L i n k s \ & a m p ; l t ; C o l u m n s \ S u m   o f   t r a n s a c t i o n _ c o u n t & a m p ; g t ; - & a m p ; l t ; M e a s u r e s \ t r a n s a c t i o n _ c o u n t & a m p ; g t ; \ C O L U M N & l t ; / K e y & g t ; & l t ; / a : K e y & g t ; & l t ; a : V a l u e   i : t y p e = " M e a s u r e G r i d V i e w S t a t e I D i a g r a m L i n k E n d p o i n t " / & g t ; & l t ; / a : K e y V a l u e O f D i a g r a m O b j e c t K e y a n y T y p e z b w N T n L X & g t ; & l t ; a : K e y V a l u e O f D i a g r a m O b j e c t K e y a n y T y p e z b w N T n L X & g t ; & l t ; a : K e y & g t ; & l t ; K e y & g t ; L i n k s \ & a m p ; l t ; C o l u m n s \ S u m   o f   t r a n s a c t i o n _ c o u n t & a m p ; g t ; - & a m p ; l t ; M e a s u r e s \ t r a n s a c t i o n _ c o u n t & a m p ; g t ; \ M E A S U R E & l t ; / K e y & g t ; & l t ; / a : K e y & g t ; & l t ; a : V a l u e   i : t y p e = " M e a s u r e G r i d V i e w S t a t e I D i a g r a m L i n k E n d p o i n t " / & g t ; & l t ; / a : K e y V a l u e O f D i a g r a m O b j e c t K e y a n y T y p e z b w N T n L X & g t ; & l t ; a : K e y V a l u e O f D i a g r a m O b j e c t K e y a n y T y p e z b w N T n L X & g t ; & l t ; a : K e y & g t ; & l t ; K e y & g t ; L i n k s \ & a m p ; l t ; C o l u m n s \ S u m   o f   i t e m s _ s o l d & a m p ; g t ; - & a m p ; l t ; M e a s u r e s \ i t e m s _ s o l d & a m p ; g t ; & l t ; / K e y & g t ; & l t ; / a : K e y & g t ; & l t ; a : V a l u e   i : t y p e = " M e a s u r e G r i d V i e w S t a t e I D i a g r a m L i n k " / & g t ; & l t ; / a : K e y V a l u e O f D i a g r a m O b j e c t K e y a n y T y p e z b w N T n L X & g t ; & l t ; a : K e y V a l u e O f D i a g r a m O b j e c t K e y a n y T y p e z b w N T n L X & g t ; & l t ; a : K e y & g t ; & l t ; K e y & g t ; L i n k s \ & a m p ; l t ; C o l u m n s \ S u m   o f   i t e m s _ s o l d & a m p ; g t ; - & a m p ; l t ; M e a s u r e s \ i t e m s _ s o l d & a m p ; g t ; \ C O L U M N & l t ; / K e y & g t ; & l t ; / a : K e y & g t ; & l t ; a : V a l u e   i : t y p e = " M e a s u r e G r i d V i e w S t a t e I D i a g r a m L i n k E n d p o i n t " / & g t ; & l t ; / a : K e y V a l u e O f D i a g r a m O b j e c t K e y a n y T y p e z b w N T n L X & g t ; & l t ; a : K e y V a l u e O f D i a g r a m O b j e c t K e y a n y T y p e z b w N T n L X & g t ; & l t ; a : K e y & g t ; & l t ; K e y & g t ; L i n k s \ & a m p ; l t ; C o l u m n s \ S u m   o f   i t e m s _ s o l d & a m p ; g t ; - & a m p ; l t ; M e a s u r e s \ i t e m s _ s o l d & a m p ; g t ; \ M E A S U R E & l t ; / K e y & g t ; & l t ; / a : K e y & g t ; & l t ; a : V a l u e   i : t y p e = " M e a s u r e G r i d V i e w S t a t e I D i a g r a m L i n k E n d p o i n t " / & g t ; & l t ; / a : K e y V a l u e O f D i a g r a m O b j e c t K e y a n y T y p e z b w N T n L X & g t ; & l t ; a : K e y V a l u e O f D i a g r a m O b j e c t K e y a n y T y p e z b w N T n L X & g t ; & l t ; a : K e y & g t ; & l t ; K e y & g t ; L i n k s \ & a m p ; l t ; C o l u m n s \ S u m   o f   c u s t o m e r _ c o u n t & a m p ; g t ; - & a m p ; l t ; M e a s u r e s \ c u s t o m e r _ c o u n t & a m p ; g t ; & l t ; / K e y & g t ; & l t ; / a : K e y & g t ; & l t ; a : V a l u e   i : t y p e = " M e a s u r e G r i d V i e w S t a t e I D i a g r a m L i n k " / & g t ; & l t ; / a : K e y V a l u e O f D i a g r a m O b j e c t K e y a n y T y p e z b w N T n L X & g t ; & l t ; a : K e y V a l u e O f D i a g r a m O b j e c t K e y a n y T y p e z b w N T n L X & g t ; & l t ; a : K e y & g t ; & l t ; K e y & g t ; L i n k s \ & a m p ; l t ; C o l u m n s \ S u m   o f   c u s t o m e r _ c o u n t & a m p ; g t ; - & a m p ; l t ; M e a s u r e s \ c u s t o m e r _ c o u n t & a m p ; g t ; \ C O L U M N & l t ; / K e y & g t ; & l t ; / a : K e y & g t ; & l t ; a : V a l u e   i : t y p e = " M e a s u r e G r i d V i e w S t a t e I D i a g r a m L i n k E n d p o i n t " / & g t ; & l t ; / a : K e y V a l u e O f D i a g r a m O b j e c t K e y a n y T y p e z b w N T n L X & g t ; & l t ; a : K e y V a l u e O f D i a g r a m O b j e c t K e y a n y T y p e z b w N T n L X & g t ; & l t ; a : K e y & g t ; & l t ; K e y & g t ; L i n k s \ & a m p ; l t ; C o l u m n s \ S u m   o f   c u s t o m e r _ c o u n t & a m p ; g t ; - & a m p ; l t ; M e a s u r e s \ c u s t o m e r _ c o u n t & a m p ; g t ; \ M E A S U R E & l t ; / K e y & g t ; & l t ; / a : K e y & g t ; & l t ; a : V a l u e   i : t y p e = " M e a s u r e G r i d V i e w S t a t e I D i a g r a m L i n k E n d p o i n t " / & g t ; & l t ; / a : K e y V a l u e O f D i a g r a m O b j e c t K e y a n y T y p e z b w N T n L X & g t ; & l t ; a : K e y V a l u e O f D i a g r a m O b j e c t K e y a n y T y p e z b w N T n L X & g t ; & l t ; a : K e y & g t ; & l t ; K e y & g t ; L i n k s \ & a m p ; l t ; C o l u m n s \ S u m   o f   s a l e s _ c u s t o m e r _ k n o w n _ p e r c e n t & a m p ; g t ; - & a m p ; l t ; M e a s u r e s \ s a l e s _ c u s t o m e r _ k n o w n _ p e r c e n t & a m p ; g t ; & l t ; / K e y & g t ; & l t ; / a : K e y & g t ; & l t ; a : V a l u e   i : t y p e = " M e a s u r e G r i d V i e w S t a t e I D i a g r a m L i n k " / & g t ; & l t ; / a : K e y V a l u e O f D i a g r a m O b j e c t K e y a n y T y p e z b w N T n L X & g t ; & l t ; a : K e y V a l u e O f D i a g r a m O b j e c t K e y a n y T y p e z b w N T n L X & g t ; & l t ; a : K e y & g t ; & l t ; K e y & g t ; L i n k s \ & a m p ; l t ; C o l u m n s \ S u m   o f   s a l e s _ c u s t o m e r _ k n o w n _ p e r c e n t & a m p ; g t ; - & a m p ; l t ; M e a s u r e s \ s a l e s _ c u s t o m e r _ k n o w n _ p e r c e n t & a m p ; g t ; \ C O L U M N & l t ; / K e y & g t ; & l t ; / a : K e y & g t ; & l t ; a : V a l u e   i : t y p e = " M e a s u r e G r i d V i e w S t a t e I D i a g r a m L i n k E n d p o i n t " / & g t ; & l t ; / a : K e y V a l u e O f D i a g r a m O b j e c t K e y a n y T y p e z b w N T n L X & g t ; & l t ; a : K e y V a l u e O f D i a g r a m O b j e c t K e y a n y T y p e z b w N T n L X & g t ; & l t ; a : K e y & g t ; & l t ; K e y & g t ; L i n k s \ & a m p ; l t ; C o l u m n s \ S u m   o f   s a l e s _ c u s t o m e r _ k n o w n _ p e r c e n t & a m p ; g t ; - & a m p ; l t ; M e a s u r e s \ s a l e s _ c u s t o m e r _ k n o w n _ p e r c e n t & a m p ; g t ; \ M E A S U R E & l t ; / K e y & g t ; & l t ; / a : K e y & g t ; & l t ; a : V a l u e   i : t y p e = " M e a s u r e G r i d V i e w S t a t e I D i a g r a m L i n k E n d p o i n t " / & g t ; & l t ; / a : K e y V a l u e O f D i a g r a m O b j e c t K e y a n y T y p e z b w N T n L X & g t ; & l t ; a : K e y V a l u e O f D i a g r a m O b j e c t K e y a n y T y p e z b w N T n L X & g t ; & l t ; a : K e y & g t ; & l t ; K e y & g t ; L i n k s \ & a m p ; l t ; C o l u m n s \ A v e r a g e   o f   s a l e s _ c u s t o m e r _ k n o w n _ p e r c e n t & a m p ; g t ; - & a m p ; l t ; M e a s u r e s \ s a l e s _ c u s t o m e r _ k n o w n _ p e r c e n t & a m p ; g t ; & l t ; / K e y & g t ; & l t ; / a : K e y & g t ; & l t ; a : V a l u e   i : t y p e = " M e a s u r e G r i d V i e w S t a t e I D i a g r a m L i n k " / & g t ; & l t ; / a : K e y V a l u e O f D i a g r a m O b j e c t K e y a n y T y p e z b w N T n L X & g t ; & l t ; a : K e y V a l u e O f D i a g r a m O b j e c t K e y a n y T y p e z b w N T n L X & g t ; & l t ; a : K e y & g t ; & l t ; K e y & g t ; L i n k s \ & a m p ; l t ; C o l u m n s \ A v e r a g e   o f   s a l e s _ c u s t o m e r _ k n o w n _ p e r c e n t & a m p ; g t ; - & a m p ; l t ; M e a s u r e s \ s a l e s _ c u s t o m e r _ k n o w n _ p e r c e n t & a m p ; g t ; \ C O L U M N & l t ; / K e y & g t ; & l t ; / a : K e y & g t ; & l t ; a : V a l u e   i : t y p e = " M e a s u r e G r i d V i e w S t a t e I D i a g r a m L i n k E n d p o i n t " / & g t ; & l t ; / a : K e y V a l u e O f D i a g r a m O b j e c t K e y a n y T y p e z b w N T n L X & g t ; & l t ; a : K e y V a l u e O f D i a g r a m O b j e c t K e y a n y T y p e z b w N T n L X & g t ; & l t ; a : K e y & g t ; & l t ; K e y & g t ; L i n k s \ & a m p ; l t ; C o l u m n s \ A v e r a g e   o f   s a l e s _ c u s t o m e r _ k n o w n _ p e r c e n t & a m p ; g t ; - & a m p ; l t ; M e a s u r e s \ s a l e s _ c u s t o m e r _ k n o w n _ p e r c e n t & a m p ; g t ; \ M E A S U R E & l t ; / K e y & g t ; & l t ; / a : K e y & g t ; & l t ; a : V a l u e   i : t y p e = " M e a s u r e G r i d V i e w S t a t e I D i a g r a m L i n k E n d p o i n t " / & g t ; & l t ; / a : K e y V a l u e O f D i a g r a m O b j e c t K e y a n y T y p e z b w N T n L X & g t ; & l t ; a : K e y V a l u e O f D i a g r a m O b j e c t K e y a n y T y p e z b w N T n L X & g t ; & l t ; a : K e y & g t ; & l t ; K e y & g t ; L i n k s \ & a m p ; l t ; C o l u m n s \ S u m   o f   b a s k e t _ s i z e & a m p ; g t ; - & a m p ; l t ; M e a s u r e s \ b a s k e t _ s i z e & a m p ; g t ; & l t ; / K e y & g t ; & l t ; / a : K e y & g t ; & l t ; a : V a l u e   i : t y p e = " M e a s u r e G r i d V i e w S t a t e I D i a g r a m L i n k " / & g t ; & l t ; / a : K e y V a l u e O f D i a g r a m O b j e c t K e y a n y T y p e z b w N T n L X & g t ; & l t ; a : K e y V a l u e O f D i a g r a m O b j e c t K e y a n y T y p e z b w N T n L X & g t ; & l t ; a : K e y & g t ; & l t ; K e y & g t ; L i n k s \ & a m p ; l t ; C o l u m n s \ S u m   o f   b a s k e t _ s i z e & a m p ; g t ; - & a m p ; l t ; M e a s u r e s \ b a s k e t _ s i z e & a m p ; g t ; \ C O L U M N & l t ; / K e y & g t ; & l t ; / a : K e y & g t ; & l t ; a : V a l u e   i : t y p e = " M e a s u r e G r i d V i e w S t a t e I D i a g r a m L i n k E n d p o i n t " / & g t ; & l t ; / a : K e y V a l u e O f D i a g r a m O b j e c t K e y a n y T y p e z b w N T n L X & g t ; & l t ; a : K e y V a l u e O f D i a g r a m O b j e c t K e y a n y T y p e z b w N T n L X & g t ; & l t ; a : K e y & g t ; & l t ; K e y & g t ; L i n k s \ & a m p ; l t ; C o l u m n s \ S u m   o f   b a s k e t _ s i z e & a m p ; g t ; - & a m p ; l t ; M e a s u r e s \ b a s k e t _ s i z e & a m p ; g t ; \ M E A S U R E & l t ; / K e y & g t ; & l t ; / a : K e y & g t ; & l t ; a : V a l u e   i : t y p e = " M e a s u r e G r i d V i e w S t a t e I D i a g r a m L i n k E n d p o i n t " / & g t ; & l t ; / a : K e y V a l u e O f D i a g r a m O b j e c t K e y a n y T y p e z b w N T n L X & g t ; & l t ; a : K e y V a l u e O f D i a g r a m O b j e c t K e y a n y T y p e z b w N T n L X & g t ; & l t ; a : K e y & g t ; & l t ; K e y & g t ; L i n k s \ & a m p ; l t ; C o l u m n s \ A v e r a g e   o f   b a s k e t _ s i z e & a m p ; g t ; - & a m p ; l t ; M e a s u r e s \ b a s k e t _ s i z e & a m p ; g t ; & l t ; / K e y & g t ; & l t ; / a : K e y & g t ; & l t ; a : V a l u e   i : t y p e = " M e a s u r e G r i d V i e w S t a t e I D i a g r a m L i n k " / & g t ; & l t ; / a : K e y V a l u e O f D i a g r a m O b j e c t K e y a n y T y p e z b w N T n L X & g t ; & l t ; a : K e y V a l u e O f D i a g r a m O b j e c t K e y a n y T y p e z b w N T n L X & g t ; & l t ; a : K e y & g t ; & l t ; K e y & g t ; L i n k s \ & a m p ; l t ; C o l u m n s \ A v e r a g e   o f   b a s k e t _ s i z e & a m p ; g t ; - & a m p ; l t ; M e a s u r e s \ b a s k e t _ s i z e & a m p ; g t ; \ C O L U M N & l t ; / K e y & g t ; & l t ; / a : K e y & g t ; & l t ; a : V a l u e   i : t y p e = " M e a s u r e G r i d V i e w S t a t e I D i a g r a m L i n k E n d p o i n t " / & g t ; & l t ; / a : K e y V a l u e O f D i a g r a m O b j e c t K e y a n y T y p e z b w N T n L X & g t ; & l t ; a : K e y V a l u e O f D i a g r a m O b j e c t K e y a n y T y p e z b w N T n L X & g t ; & l t ; a : K e y & g t ; & l t ; K e y & g t ; L i n k s \ & a m p ; l t ; C o l u m n s \ A v e r a g e   o f   b a s k e t _ s i z e & a m p ; g t ; - & a m p ; l t ; M e a s u r e s \ b a s k e t _ s i z e & a m p ; g t ; \ M E A S U R E & l t ; / K e y & g t ; & l t ; / a : K e y & g t ; & l t ; a : V a l u e 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 d i s c o u n t _ v a l u e & a m p ; g t ; - & a m p ; l t ; M e a s u r e s \ d i s c o u n t _ v a l u e & a m p ; g t ; & l t ; / K e y & g t ; & l t ; / a : K e y & g t ; & l t ; a : V a l u e   i : t y p e = " M e a s u r e G r i d V i e w S t a t e I D i a g r a m L i n k " / & g t ; & l t ; / a : K e y V a l u e O f D i a g r a m O b j e c t K e y a n y T y p e z b w N T n L X & g t ; & l t ; a : K e y V a l u e O f D i a g r a m O b j e c t K e y a n y T y p e z b w N T n L X & g t ; & l t ; a : K e y & g t ; & l t ; K e y & g t ; L i n k s \ & a m p ; l t ; C o l u m n s \ S u m   o f   d i s c o u n t _ v a l u e & a m p ; g t ; - & a m p ; l t ; M e a s u r e s \ d i s c o u n t _ v a l u e & a m p ; g t ; \ C O L U M N & l t ; / K e y & g t ; & l t ; / a : K e y & g t ; & l t ; a : V a l u e   i : t y p e = " M e a s u r e G r i d V i e w S t a t e I D i a g r a m L i n k E n d p o i n t " / & g t ; & l t ; / a : K e y V a l u e O f D i a g r a m O b j e c t K e y a n y T y p e z b w N T n L X & g t ; & l t ; a : K e y V a l u e O f D i a g r a m O b j e c t K e y a n y T y p e z b w N T n L X & g t ; & l t ; a : K e y & g t ; & l t ; K e y & g t ; L i n k s \ & a m p ; l t ; C o l u m n s \ S u m   o f   d i s c o u n t _ v a l u e & a m p ; g t ; - & a m p ; l t ; M e a s u r e s \ d i s c o u n t _ v a l u e & a m p ; g t ; \ M E A S U R E & l t ; / K e y & g t ; & l t ; / a : K e y & g t ; & l t ; a : V a l u e   i : t y p e = " M e a s u r e G r i d V i e w S t a t e I D i a g r a m L i n k E n d p o i n t " / & g t ; & l t ; / a : K e y V a l u e O f D i a g r a m O b j e c t K e y a n y T y p e z b w N T n L X & g t ; & l t ; a : K e y V a l u e O f D i a g r a m O b j e c t K e y a n y T y p e z b w N T n L X & g t ; & l t ; a : K e y & g t ; & l t ; K e y & g t ; L i n k s \ & a m p ; l t ; C o l u m n s \ S u m   o f   d i s c o u n t _ p e r c e n t & a m p ; g t ; - & a m p ; l t ; M e a s u r e s \ d i s c o u n t _ p e r c e n t & a m p ; g t ; & l t ; / K e y & g t ; & l t ; / a : K e y & g t ; & l t ; a : V a l u e   i : t y p e = " M e a s u r e G r i d V i e w S t a t e I D i a g r a m L i n k " / & g t ; & l t ; / a : K e y V a l u e O f D i a g r a m O b j e c t K e y a n y T y p e z b w N T n L X & g t ; & l t ; a : K e y V a l u e O f D i a g r a m O b j e c t K e y a n y T y p e z b w N T n L X & g t ; & l t ; a : K e y & g t ; & l t ; K e y & g t ; L i n k s \ & a m p ; l t ; C o l u m n s \ S u m   o f   d i s c o u n t _ p e r c e n t & a m p ; g t ; - & a m p ; l t ; M e a s u r e s \ d i s c o u n t _ p e r c e n t & a m p ; g t ; \ C O L U M N & l t ; / K e y & g t ; & l t ; / a : K e y & g t ; & l t ; a : V a l u e   i : t y p e = " M e a s u r e G r i d V i e w S t a t e I D i a g r a m L i n k E n d p o i n t " / & g t ; & l t ; / a : K e y V a l u e O f D i a g r a m O b j e c t K e y a n y T y p e z b w N T n L X & g t ; & l t ; a : K e y V a l u e O f D i a g r a m O b j e c t K e y a n y T y p e z b w N T n L X & g t ; & l t ; a : K e y & g t ; & l t ; K e y & g t ; L i n k s \ & a m p ; l t ; C o l u m n s \ S u m   o f   d i s c o u n t _ p e r c e n t & a m p ; g t ; - & a m p ; l t ; M e a s u r e s \ d i s c o u n t _ p e r c e n t & a m p ; g t ; \ M E A S U R E & l t ; / K e y & g t ; & l t ; / a : K e y & g t ; & l t ; a : V a l u e   i : t y p e = " M e a s u r e G r i d V i e w S t a t e I D i a g r a m L i n k E n d p o i n t " / & g t ; & l t ; / a : K e y V a l u e O f D i a g r a m O b j e c t K e y a n y T y p e z b w N T n L X & g t ; & l t ; a : K e y V a l u e O f D i a g r a m O b j e c t K e y a n y T y p e z b w N T n L X & g t ; & l t ; a : K e y & g t ; & l t ; K e y & g t ; L i n k s \ & a m p ; l t ; C o l u m n s \ A v e r a g e   o f   d i s c o u n t _ p e r c e n t & a m p ; g t ; - & a m p ; l t ; M e a s u r e s \ d i s c o u n t _ p e r c e n t & a m p ; g t ; & l t ; / K e y & g t ; & l t ; / a : K e y & g t ; & l t ; a : V a l u e   i : t y p e = " M e a s u r e G r i d V i e w S t a t e I D i a g r a m L i n k " / & g t ; & l t ; / a : K e y V a l u e O f D i a g r a m O b j e c t K e y a n y T y p e z b w N T n L X & g t ; & l t ; a : K e y V a l u e O f D i a g r a m O b j e c t K e y a n y T y p e z b w N T n L X & g t ; & l t ; a : K e y & g t ; & l t ; K e y & g t ; L i n k s \ & a m p ; l t ; C o l u m n s \ A v e r a g e   o f   d i s c o u n t _ p e r c e n t & a m p ; g t ; - & a m p ; l t ; M e a s u r e s \ d i s c o u n t _ p e r c e n t & a m p ; g t ; \ C O L U M N & l t ; / K e y & g t ; & l t ; / a : K e y & g t ; & l t ; a : V a l u e   i : t y p e = " M e a s u r e G r i d V i e w S t a t e I D i a g r a m L i n k E n d p o i n t " / & g t ; & l t ; / a : K e y V a l u e O f D i a g r a m O b j e c t K e y a n y T y p e z b w N T n L X & g t ; & l t ; a : K e y V a l u e O f D i a g r a m O b j e c t K e y a n y T y p e z b w N T n L X & g t ; & l t ; a : K e y & g t ; & l t ; K e y & g t ; L i n k s \ & a m p ; l t ; C o l u m n s \ A v e r a g e   o f   d i s c o u n t _ p e r c e n t & a m p ; g t ; - & a m p ; l t ; M e a s u r e s \ d i s c o u n t _ p e r c e n t & a m p ; g t ; \ M E A S U R E & l t ; / K e y & g t ; & l t ; / a : K e y & g t ; & l t ; a : V a l u e   i : t y p e = " M e a s u r e G r i d V i e w S t a t e I D i a g r a m L i n k E n d p o i n t " / & g t ; & l t ; / a : K e y V a l u e O f D i a g r a m O b j e c t K e y a n y T y p e z b w N T n L X & g t ; & l t ; a : K e y V a l u e O f D i a g r a m O b j e c t K e y a n y T y p e z b w N T n L X & g t ; & l t ; a : K e y & g t ; & l t ; K e y & g t ; L i n k s \ & a m p ; l t ; C o l u m n s \ M a x   o f   d i s c o u n t _ p e r c e n t & a m p ; g t ; - & a m p ; l t ; M e a s u r e s \ d i s c o u n t _ p e r c e n t & a m p ; g t ; & l t ; / K e y & g t ; & l t ; / a : K e y & g t ; & l t ; a : V a l u e   i : t y p e = " M e a s u r e G r i d V i e w S t a t e I D i a g r a m L i n k " / & g t ; & l t ; / a : K e y V a l u e O f D i a g r a m O b j e c t K e y a n y T y p e z b w N T n L X & g t ; & l t ; a : K e y V a l u e O f D i a g r a m O b j e c t K e y a n y T y p e z b w N T n L X & g t ; & l t ; a : K e y & g t ; & l t ; K e y & g t ; L i n k s \ & a m p ; l t ; C o l u m n s \ M a x   o f   d i s c o u n t _ p e r c e n t & a m p ; g t ; - & a m p ; l t ; M e a s u r e s \ d i s c o u n t _ p e r c e n t & a m p ; g t ; \ C O L U M N & l t ; / K e y & g t ; & l t ; / a : K e y & g t ; & l t ; a : V a l u e   i : t y p e = " M e a s u r e G r i d V i e w S t a t e I D i a g r a m L i n k E n d p o i n t " / & g t ; & l t ; / a : K e y V a l u e O f D i a g r a m O b j e c t K e y a n y T y p e z b w N T n L X & g t ; & l t ; a : K e y V a l u e O f D i a g r a m O b j e c t K e y a n y T y p e z b w N T n L X & g t ; & l t ; a : K e y & g t ; & l t ; K e y & g t ; L i n k s \ & a m p ; l t ; C o l u m n s \ M a x   o f   d i s c o u n t _ p e r c e n t & a m p ; g t ; - & a m p ; l t ; M e a s u r e s \ d i s c o u n t _ p e r c e n t & a m p ; g t ; \ M E A S U R E & l t ; / K e y & g t ; & l t ; / a : K e y & g t ; & l t ; a : V a l u e   i : t y p e = " M e a s u r e G r i d V i e w S t a t e I D i a g r a m L i n k E n d p o i n t " / & g t ; & l t ; / a : K e y V a l u e O f D i a g r a m O b j e c t K e y a n y T y p e z b w N T n L X & g t ; & l t ; a : K e y V a l u e O f D i a g r a m O b j e c t K e y a n y T y p e z b w N T n L X & g t ; & l t ; a : K e y & g t ; & l t ; K e y & g t ; L i n k s \ & a m p ; l t ; C o l u m n s \ M i n   o f   d i s c o u n t _ p e r c e n t & a m p ; g t ; - & a m p ; l t ; M e a s u r e s \ d i s c o u n t _ p e r c e n t & a m p ; g t ; & l t ; / K e y & g t ; & l t ; / a : K e y & g t ; & l t ; a : V a l u e   i : t y p e = " M e a s u r e G r i d V i e w S t a t e I D i a g r a m L i n k " / & g t ; & l t ; / a : K e y V a l u e O f D i a g r a m O b j e c t K e y a n y T y p e z b w N T n L X & g t ; & l t ; a : K e y V a l u e O f D i a g r a m O b j e c t K e y a n y T y p e z b w N T n L X & g t ; & l t ; a : K e y & g t ; & l t ; K e y & g t ; L i n k s \ & a m p ; l t ; C o l u m n s \ M i n   o f   d i s c o u n t _ p e r c e n t & a m p ; g t ; - & a m p ; l t ; M e a s u r e s \ d i s c o u n t _ p e r c e n t & a m p ; g t ; \ C O L U M N & l t ; / K e y & g t ; & l t ; / a : K e y & g t ; & l t ; a : V a l u e   i : t y p e = " M e a s u r e G r i d V i e w S t a t e I D i a g r a m L i n k E n d p o i n t " / & g t ; & l t ; / a : K e y V a l u e O f D i a g r a m O b j e c t K e y a n y T y p e z b w N T n L X & g t ; & l t ; a : K e y V a l u e O f D i a g r a m O b j e c t K e y a n y T y p e z b w N T n L X & g t ; & l t ; a : K e y & g t ; & l t ; K e y & g t ; L i n k s \ & a m p ; l t ; C o l u m n s \ M i n   o f   d i s c o u n t _ p e r c e n t & a m p ; g t ; - & a m p ; l t ; M e a s u r e s \ d i s c o u n t _ p e r c e n t & a m p ; g t ; \ M E A S U R E & l t ; / K e y & g t ; & l t ; / a : K e y & g t ; & l t ; a : V a l u e   i : t y p e = " M e a s u r e G r i d V i e w S t a t e I D i a g r a m L i n k E n d p o i n t " / & g t ; & l t ; / a : K e y V a l u e O f D i a g r a m O b j e c t K e y a n y T y p e z b w N T n L X & g t ; & l t ; a : K e y V a l u e O f D i a g r a m O b j e c t K e y a n y T y p e z b w N T n L X & g t ; & l t ; a : K e y & g t ; & l t ; K e y & g t ; L i n k s \ & a m p ; l t ; C o l u m n s \ S t d D e v   o f   d i s c o u n t _ p e r c e n t & a m p ; g t ; - & a m p ; l t ; M e a s u r e s \ d i s c o u n t _ p e r c e n t & a m p ; g t ; & l t ; / K e y & g t ; & l t ; / a : K e y & g t ; & l t ; a : V a l u e   i : t y p e = " M e a s u r e G r i d V i e w S t a t e I D i a g r a m L i n k " / & g t ; & l t ; / a : K e y V a l u e O f D i a g r a m O b j e c t K e y a n y T y p e z b w N T n L X & g t ; & l t ; a : K e y V a l u e O f D i a g r a m O b j e c t K e y a n y T y p e z b w N T n L X & g t ; & l t ; a : K e y & g t ; & l t ; K e y & g t ; L i n k s \ & a m p ; l t ; C o l u m n s \ S t d D e v   o f   d i s c o u n t _ p e r c e n t & a m p ; g t ; - & a m p ; l t ; M e a s u r e s \ d i s c o u n t _ p e r c e n t & a m p ; g t ; \ C O L U M N & l t ; / K e y & g t ; & l t ; / a : K e y & g t ; & l t ; a : V a l u e   i : t y p e = " M e a s u r e G r i d V i e w S t a t e I D i a g r a m L i n k E n d p o i n t " / & g t ; & l t ; / a : K e y V a l u e O f D i a g r a m O b j e c t K e y a n y T y p e z b w N T n L X & g t ; & l t ; a : K e y V a l u e O f D i a g r a m O b j e c t K e y a n y T y p e z b w N T n L X & g t ; & l t ; a : K e y & g t ; & l t ; K e y & g t ; L i n k s \ & a m p ; l t ; C o l u m n s \ S t d D e v   o f   d i s c o u n t _ p e r c e n t & a m p ; g t ; - & a m p ; l t ; M e a s u r e s \ d i s c o u n t _ p e r c e n t & a m p ; g t ; \ M E A S U R E & l t ; / K e y & g t ; & l t ; / a : K e y & g t ; & l t ; a : V a l u e   i : t y p e = " M e a s u r e G r i d V i e w S t a t e I D i a g r a m L i n k E n d p o i n t " / & g t ; & l t ; / a : K e y V a l u e O f D i a g r a m O b j e c t K e y a n y T y p e z b w N T n L X & g t ; & l t ; a : K e y V a l u e O f D i a g r a m O b j e c t K e y a n y T y p e z b w N T n L X & g t ; & l t ; a : K e y & g t ; & l t ; K e y & g t ; L i n k s \ & a m p ; l t ; C o l u m n s \ D i s t i n c t   C o u n t   o f   d i s c o u n t _ p e r c e n t & a m p ; g t ; - & a m p ; l t ; M e a s u r e s \ d i s c o u n t _ p e r c e n t & a m p ; g t ; & l t ; / K e y & g t ; & l t ; / a : K e y & g t ; & l t ; a : V a l u e   i : t y p e = " M e a s u r e G r i d V i e w S t a t e I D i a g r a m L i n k " / & g t ; & l t ; / a : K e y V a l u e O f D i a g r a m O b j e c t K e y a n y T y p e z b w N T n L X & g t ; & l t ; a : K e y V a l u e O f D i a g r a m O b j e c t K e y a n y T y p e z b w N T n L X & g t ; & l t ; a : K e y & g t ; & l t ; K e y & g t ; L i n k s \ & a m p ; l t ; C o l u m n s \ D i s t i n c t   C o u n t   o f   d i s c o u n t _ p e r c e n t & a m p ; g t ; - & a m p ; l t ; M e a s u r e s \ d i s c o u n t _ p e r c e n t & a m p ; g t ; \ C O L U M N & l t ; / K e y & g t ; & l t ; / a : K e y & g t ; & l t ; a : V a l u e   i : t y p e = " M e a s u r e G r i d V i e w S t a t e I D i a g r a m L i n k E n d p o i n t " / & g t ; & l t ; / a : K e y V a l u e O f D i a g r a m O b j e c t K e y a n y T y p e z b w N T n L X & g t ; & l t ; a : K e y V a l u e O f D i a g r a m O b j e c t K e y a n y T y p e z b w N T n L X & g t ; & l t ; a : K e y & g t ; & l t ; K e y & g t ; L i n k s \ & a m p ; l t ; C o l u m n s \ D i s t i n c t   C o u n t   o f   d i s c o u n t _ p e r c e n t & a m p ; g t ; - & a m p ; l t ; M e a s u r e s \ d i s c o u n t _ p e r c e n t & a m p ; g t ; \ M E A S U R E & l t ; / K e y & g t ; & l t ; / a : K e y & g t ; & l t ; a : V a l u e   i : t y p e = " M e a s u r e G r i d V i e w S t a t e I D i a g r a m L i n k E n d p o i n t " / & g t ; & l t ; / a : K e y V a l u e O f D i a g r a m O b j e c t K e y a n y T y p e z b w N T n L X & g t ; & l t ; a : K e y V a l u e O f D i a g r a m O b j e c t K e y a n y T y p e z b w N T n L X & g t ; & l t ; a : K e y & g t ; & l t ; K e y & g t ; L i n k s \ & a m p ; l t ; C o l u m n s \ V a r p   o f   d i s c o u n t _ p e r c e n t & a m p ; g t ; - & a m p ; l t ; M e a s u r e s \ d i s c o u n t _ p e r c e n t & a m p ; g t ; & l t ; / K e y & g t ; & l t ; / a : K e y & g t ; & l t ; a : V a l u e   i : t y p e = " M e a s u r e G r i d V i e w S t a t e I D i a g r a m L i n k " / & g t ; & l t ; / a : K e y V a l u e O f D i a g r a m O b j e c t K e y a n y T y p e z b w N T n L X & g t ; & l t ; a : K e y V a l u e O f D i a g r a m O b j e c t K e y a n y T y p e z b w N T n L X & g t ; & l t ; a : K e y & g t ; & l t ; K e y & g t ; L i n k s \ & a m p ; l t ; C o l u m n s \ V a r p   o f   d i s c o u n t _ p e r c e n t & a m p ; g t ; - & a m p ; l t ; M e a s u r e s \ d i s c o u n t _ p e r c e n t & a m p ; g t ; \ C O L U M N & l t ; / K e y & g t ; & l t ; / a : K e y & g t ; & l t ; a : V a l u e   i : t y p e = " M e a s u r e G r i d V i e w S t a t e I D i a g r a m L i n k E n d p o i n t " / & g t ; & l t ; / a : K e y V a l u e O f D i a g r a m O b j e c t K e y a n y T y p e z b w N T n L X & g t ; & l t ; a : K e y V a l u e O f D i a g r a m O b j e c t K e y a n y T y p e z b w N T n L X & g t ; & l t ; a : K e y & g t ; & l t ; K e y & g t ; L i n k s \ & a m p ; l t ; C o l u m n s \ V a r p   o f   d i s c o u n t _ p e r c e n t & a m p ; g t ; - & a m p ; l t ; M e a s u r e s \ d i s c o u n t _ p e r c e n t & a m p ; g t ; \ M E A S U R E & l t ; / K e y & g t ; & l t ; / a : K e y & g t ; & l t ; a : V a l u e   i : t y p e = " M e a s u r e G r i d V i e w S t a t e I D i a g r a m L i n k E n d p o i n t " / & g t ; & l t ; / a : K e y V a l u e O f D i a g r a m O b j e c t K e y a n y T y p e z b w N T n L X & g t ; & l t ; a : K e y V a l u e O f D i a g r a m O b j e c t K e y a n y T y p e z b w N T n L X & g t ; & l t ; a : K e y & g t ; & l t ; K e y & g t ; L i n k s \ & a m p ; l t ; C o l u m n s \ S u m   o f   m o n t h _ r e v e n u e & a m p ; g t ; - & a m p ; l t ; M e a s u r e s \ m o n t h _ r e v e n u e & a m p ; g t ; & l t ; / K e y & g t ; & l t ; / a : K e y & g t ; & l t ; a : V a l u e   i : t y p e = " M e a s u r e G r i d V i e w S t a t e I D i a g r a m L i n k " / & g t ; & l t ; / a : K e y V a l u e O f D i a g r a m O b j e c t K e y a n y T y p e z b w N T n L X & g t ; & l t ; a : K e y V a l u e O f D i a g r a m O b j e c t K e y a n y T y p e z b w N T n L X & g t ; & l t ; a : K e y & g t ; & l t ; K e y & g t ; L i n k s \ & a m p ; l t ; C o l u m n s \ S u m   o f   m o n t h _ r e v e n u e & a m p ; g t ; - & a m p ; l t ; M e a s u r e s \ m o n t h _ r e v e n u e & a m p ; g t ; \ C O L U M N & l t ; / K e y & g t ; & l t ; / a : K e y & g t ; & l t ; a : V a l u e   i : t y p e = " M e a s u r e G r i d V i e w S t a t e I D i a g r a m L i n k E n d p o i n t " / & g t ; & l t ; / a : K e y V a l u e O f D i a g r a m O b j e c t K e y a n y T y p e z b w N T n L X & g t ; & l t ; a : K e y V a l u e O f D i a g r a m O b j e c t K e y a n y T y p e z b w N T n L X & g t ; & l t ; a : K e y & g t ; & l t ; K e y & g t ; L i n k s \ & a m p ; l t ; C o l u m n s \ S u m   o f   m o n t h _ r e v e n u e & a m p ; g t ; - & a m p ; l t ; M e a s u r e s \ m o n t h _ r e v e n u e & a m p ; g t ; \ M E A S U R E & l t ; / K e y & g t ; & l t ; / a : K e y & g t ; & l t ; a : V a l u e   i : t y p e = " M e a s u r e G r i d V i e w S t a t e I D i a g r a m L i n k E n d p o i n t " / & g t ; & l t ; / a : K e y V a l u e O f D i a g r a m O b j e c t K e y a n y T y p e z b w N T n L X & g t ; & l t ; / V i e w S t a t e s & g t ; & l t ; / D i a g r a m M a n a g e r . S e r i a l i z a b l e D i a g r a m & g t ; & l t ; / A r r a y O f D i a g r a m M a n a g e r . S e r i a l i z a b l e D i a g r a m & g t ; < / C u s t o m C o n t e n t > < / G e m i n i > 
</file>

<file path=customXml/item4.xml>��< ? x m l   v e r s i o n = " 1 . 0 "   e n c o d i n g = " U T F - 1 6 " ? > < G e m i n i   x m l n s = " h t t p : / / g e m i n i / p i v o t c u s t o m i z a t i o n / a f 8 6 7 4 d 4 - 7 6 7 9 - 4 5 4 c - 9 1 e f - 8 e b 8 7 5 b 1 b 4 f 6 " > < C u s t o m C o n t e n t > < ! [ C D A T A [ < ? x m l   v e r s i o n = " 1 . 0 "   e n c o d i n g = " u t f - 1 6 " ? > < S e t t i n g s > < C a l c u l a t e d F i e l d s > < i t e m > < M e a s u r e N a m e > T o t a l   R e v e n u e < / M e a s u r e N a m e > < D i s p l a y N a m e > T o t a l   R e v e n u e < / D i s p l a y N a m e > < V i s i b l e > F a l s e < / V i s i b l e > < / i t e m > < i t e m > < M e a s u r e N a m e > M i n < / M e a s u r e N a m e > < D i s p l a y N a m e > M i n < / D i s p l a y N a m e > < V i s i b l e > F a l s e < / V i s i b l e > < / i t e m > < i t e m > < M e a s u r e N a m e > M a x < / M e a s u r e N a m e > < D i s p l a y N a m e > M a x < / D i s p l a y N a m e > < V i s i b l e > F a l s e < / V i s i b l e > < / i t e m > < i t e m > < M e a s u r e N a m e > T o t a l D i s c o u n t s < / M e a s u r e N a m e > < D i s p l a y N a m e > T o t a l D i s c o u n t s < / D i s p l a y N a m e > < V i s i b l e > F a l s e < / V i s i b l e > < / i t e m > < i t e m > < M e a s u r e N a m e > D i s c o u n t P e r c e n t < / M e a s u r e N a m e > < D i s p l a y N a m e > D i s c o u n t P e r c e n t < / D i s p l a y N a m e > < V i s i b l e > F a l s e < / V i s i b l e > < / i t e m > < i t e m > < M e a s u r e N a m e > C u s t o m e r V i s i t s < / M e a s u r e N a m e > < D i s p l a y N a m e > C u s t o m e r V i s i t s < / D i s p l a y N a m e > < V i s i b l e > F a l s e < / V i s i b l e > < / i t e m > < i t e m > < M e a s u r e N a m e > B a s k e t S i z e < / M e a s u r e N a m e > < D i s p l a y N a m e > B a s k e t S i z e < / D i s p l a y N a m e > < V i s i b l e > F a l s e < / V i s i b l e > < / i t e m > < i t e m > < M e a s u r e N a m e > S a l e s K n o w n C u s t o m e r s < / M e a s u r e N a m e > < D i s p l a y N a m e > S a l e s K n o w n C u s t o m e r s < / D i s p l a y N a m e > < V i s i b l e > F a l s e < / V i s i b l e > < / i t e m > < i t e m > < M e a s u r e N a m e > T o t a l   T r a n s a c t i o n s < / M e a s u r e N a m e > < D i s p l a y N a m e > T o t a l   T r a n s a c t i o n s < / D i s p l a y N a m e > < V i s i b l e > F a l s e < / V i s i b l e > < / i t e m > < i t e m > < M e a s u r e N a m e > I t e m s S o l d < / M e a s u r e N a m e > < D i s p l a y N a m e > I t e m s S o l d < / D i s p l a y N a m e > < V i s i b l e > F a l s e < / V i s i b l e > < / i t e m > < / C a l c u l a t e d F i e l d s > < S A H o s t H a s h > 0 < / S A H o s t H a s h > < G e m i n i F i e l d L i s t V i s i b l e > T r u e < / G e m i n i F i e l d L i s t V i s i b l e > < / S e t t i n g s > ] ] > < / C u s t o m C o n t e n t > < / G e m i n i > 
</file>

<file path=customXml/item5.xml>��< ? x m l   v e r s i o n = " 1 . 0 "   e n c o d i n g = " U T F - 1 6 " ? > < G e m i n i   x m l n s = " h t t p : / / g e m i n i / p i v o t c u s t o m i z a t i o n / L i n k e d T a b l e s " > < C u s t o m C o n t e n t > < ! [ C D A T A [ < L i n k e d T a b l e s   x m l n s : x s d = " h t t p : / / w w w . w 3 . o r g / 2 0 0 1 / X M L S c h e m a "   x m l n s : x s i = " h t t p : / / w w w . w 3 . o r g / 2 0 0 1 / X M L S c h e m a - i n s t a n c e " > < L i n k e d T a b l e L i s t > < L i n k e d T a b l e I n f o > < E x c e l T a b l e N a m e > T a b l e 1 < / E x c e l T a b l e N a m e > < G e m i n i T a b l e I d > T a b l e 1 < / G e m i n i T a b l e I d > < L i n k e d C o l u m n L i s t   / > < U p d a t e N e e d e d > f a l s e < / U p d a t e N e e d e d > < R o w C o u n t > 0 < / R o w C o u n t > < / L i n k e d T a b l e I n f o > < / L i n k e d T a b l e L i s t > < / L i n k e d T a b l e s > ] ] > < / C u s t o m C o n t e n t > < / G e m i n i > 
</file>

<file path=customXml/item6.xml>��< ? x m l   v e r s i o n = " 1 . 0 "   e n c o d i n g = " U T F - 1 6 " ? > < G e m i n i   x m l n s = " h t t p : / / g e m i n i / p i v o t c u s t o m i z a t i o n / 9 d 5 2 8 b a 8 - 4 d 2 6 - 4 7 c 8 - 8 f 0 9 - b e b 5 a c d f 0 8 c 1 " > < C u s t o m C o n t e n t > < ! [ C D A T A [ < ? x m l   v e r s i o n = " 1 . 0 "   e n c o d i n g = " u t f - 1 6 " ? > < S e t t i n g s > < C a l c u l a t e d F i e l d s > < i t e m > < M e a s u r e N a m e > T o t a l   R e v e n u e < / M e a s u r e N a m e > < D i s p l a y N a m e > T o t a l   R e v e n u e < / D i s p l a y N a m e > < V i s i b l e > F a l s e < / V i s i b l e > < / i t e m > < i t e m > < M e a s u r e N a m e > M i n < / M e a s u r e N a m e > < D i s p l a y N a m e > M i n < / D i s p l a y N a m e > < V i s i b l e > F a l s e < / V i s i b l e > < / i t e m > < i t e m > < M e a s u r e N a m e > M a x < / M e a s u r e N a m e > < D i s p l a y N a m e > M a x < / D i s p l a y N a m e > < V i s i b l e > F a l s e < / V i s i b l e > < / i t e m > < i t e m > < M e a s u r e N a m e > T o t a l D i s c o u n t s < / M e a s u r e N a m e > < D i s p l a y N a m e > T o t a l D i s c o u n t s < / D i s p l a y N a m e > < V i s i b l e > F a l s e < / V i s i b l e > < / i t e m > < i t e m > < M e a s u r e N a m e > D i s c o u n t P e r c e n t < / M e a s u r e N a m e > < D i s p l a y N a m e > D i s c o u n t P e r c e n t < / D i s p l a y N a m e > < V i s i b l e > F a l s e < / V i s i b l e > < / i t e m > < i t e m > < M e a s u r e N a m e > C u s t o m e r V i s i t s < / M e a s u r e N a m e > < D i s p l a y N a m e > C u s t o m e r V i s i t s < / D i s p l a y N a m e > < V i s i b l e > F a l s e < / V i s i b l e > < / i t e m > < i t e m > < M e a s u r e N a m e > B a s k e t S i z e < / M e a s u r e N a m e > < D i s p l a y N a m e > B a s k e t S i z e < / D i s p l a y N a m e > < V i s i b l e > F a l s e < / V i s i b l e > < / i t e m > < i t e m > < M e a s u r e N a m e > S a l e s K n o w n C u s t o m e r s < / M e a s u r e N a m e > < D i s p l a y N a m e > S a l e s K n o w n C u s t o m e r s < / D i s p l a y N a m e > < V i s i b l e > F a l s e < / V i s i b l e > < / i t e m > < i t e m > < M e a s u r e N a m e > T o t a l   T r a n s a c t i o n s < / M e a s u r e N a m e > < D i s p l a y N a m e > T o t a l   T r a n s a c t i o n s < / D i s p l a y N a m e > < V i s i b l e > F a l s e < / V i s i b l e > < / i t e m > < i t e m > < M e a s u r e N a m e > I t e m s S o l d < / M e a s u r e N a m e > < D i s p l a y N a m e > I t e m s S o l d < / D i s p l a y N a m e > < V i s i b l e > F a l s e 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 o u t l e t < / s t r i n g > < / k e y > < v a l u e > < i n t > 7 4 < / i n t > < / v a l u e > < / i t e m > < i t e m > < k e y > < s t r i n g > y e a r < / s t r i n g > < / k e y > < v a l u e > < i n t > 6 3 < / i n t > < / v a l u e > < / i t e m > < i t e m > < k e y > < s t r i n g > m o n t h < / s t r i n g > < / k e y > < v a l u e > < i n t > 7 7 < / i n t > < / v a l u e > < / i t e m > < i t e m > < k e y > < s t r i n g > m o n t h _ r e v e n u e < / s t r i n g > < / k e y > < v a l u e > < i n t > 1 3 6 < / i n t > < / v a l u e > < / i t e m > < i t e m > < k e y > < s t r i n g > d i s c o u n t _ v a l u e < / s t r i n g > < / k e y > < v a l u e > < i n t > 1 3 0 < / i n t > < / v a l u e > < / i t e m > < i t e m > < k e y > < s t r i n g > d i s c o u n t _ p e r c e n t < / s t r i n g > < / k e y > < v a l u e > < i n t > 1 4 4 < / i n t > < / v a l u e > < / i t e m > < i t e m > < k e y > < s t r i n g > t r a n s a c t i o n _ c o u n t < / s t r i n g > < / k e y > < v a l u e > < i n t > 1 4 6 < / i n t > < / v a l u e > < / i t e m > < i t e m > < k e y > < s t r i n g > i t e m s _ s o l d < / s t r i n g > < / k e y > < v a l u e > < i n t > 1 0 4 < / i n t > < / v a l u e > < / i t e m > < i t e m > < k e y > < s t r i n g > c u s t o m e r _ c o u n t < / s t r i n g > < / k e y > < v a l u e > < i n t > 1 3 6 < / i n t > < / v a l u e > < / i t e m > < i t e m > < k e y > < s t r i n g > s a l e s _ c u s t o m e r _ k n o w n _ p e r c e n t < / s t r i n g > < / k e y > < v a l u e > < i n t > 2 3 6 < / i n t > < / v a l u e > < / i t e m > < i t e m > < k e y > < s t r i n g > b a s k e t _ s i z e < / s t r i n g > < / k e y > < v a l u e > < i n t > 1 0 8 < / i n t > < / v a l u e > < / i t e m > < i t e m > < k e y > < s t r i n g > r e v e n u e < / s t r i n g > < / k e y > < v a l u e > < i n t > 8 8 < / i n t > < / v a l u e > < / i t e m > < / C o l u m n W i d t h s > < C o l u m n D i s p l a y I n d e x > < i t e m > < k e y > < s t r i n g > o u t l e t < / s t r i n g > < / k e y > < v a l u e > < i n t > 0 < / i n t > < / v a l u e > < / i t e m > < i t e m > < k e y > < s t r i n g > y e a r < / s t r i n g > < / k e y > < v a l u e > < i n t > 1 < / i n t > < / v a l u e > < / i t e m > < i t e m > < k e y > < s t r i n g > m o n t h < / s t r i n g > < / k e y > < v a l u e > < i n t > 2 < / i n t > < / v a l u e > < / i t e m > < i t e m > < k e y > < s t r i n g > m o n t h _ r e v e n u e < / s t r i n g > < / k e y > < v a l u e > < i n t > 3 < / i n t > < / v a l u e > < / i t e m > < i t e m > < k e y > < s t r i n g > d i s c o u n t _ v a l u e < / s t r i n g > < / k e y > < v a l u e > < i n t > 4 < / i n t > < / v a l u e > < / i t e m > < i t e m > < k e y > < s t r i n g > d i s c o u n t _ p e r c e n t < / s t r i n g > < / k e y > < v a l u e > < i n t > 5 < / i n t > < / v a l u e > < / i t e m > < i t e m > < k e y > < s t r i n g > t r a n s a c t i o n _ c o u n t < / s t r i n g > < / k e y > < v a l u e > < i n t > 6 < / i n t > < / v a l u e > < / i t e m > < i t e m > < k e y > < s t r i n g > i t e m s _ s o l d < / s t r i n g > < / k e y > < v a l u e > < i n t > 7 < / i n t > < / v a l u e > < / i t e m > < i t e m > < k e y > < s t r i n g > c u s t o m e r _ c o u n t < / s t r i n g > < / k e y > < v a l u e > < i n t > 8 < / i n t > < / v a l u e > < / i t e m > < i t e m > < k e y > < s t r i n g > s a l e s _ c u s t o m e r _ k n o w n _ p e r c e n t < / s t r i n g > < / k e y > < v a l u e > < i n t > 9 < / i n t > < / v a l u e > < / i t e m > < i t e m > < k e y > < s t r i n g > b a s k e t _ s i z e < / s t r i n g > < / k e y > < v a l u e > < i n t > 1 0 < / i n t > < / v a l u e > < / i t e m > < i t e m > < k e y > < s t r i n g > r e v e n u e < / 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 i : t y p e = " T a b l e W i d g e t V i e w M o d e l S a n d b o x A d a p t e r " & g t ; & l t ; T a b l e N a m e & g t ; W o r k i n g   S h e e t & l t ; / T a b l e N a m e & g t ; & l t ; / A d a p t e r & g t ; & l t ; D i a g r a m T y p e & g t ; T a b l e W i d g e t V i e w M o d e l & l t ; / D i a g r a m T y p e & g t ; & l t ; D i s p l a y C o n t e x t 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 i : t y p e = " S a n d b o x E d i t o r T a b l e W i d g e t V i e w M o d e l K e y " & g t ; & l t ; T a b l e N a m e & g t ; W o r k i n g   S h e e t & l t ; / T a b l e N a m e & g t ; & l t ; / K e y & g t ; & l t ; M a i n t a i n e r 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u t l e t & 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d i s c o u n t _ v a l u e & l t ; / K e y & g t ; & l t ; / a : K e y & g t ; & l t ; a : V a l u e   i : t y p e = " T a b l e W i d g e t B a s e V i e w S t a t e " / & g t ; & l t ; / a : K e y V a l u e O f D i a g r a m O b j e c t K e y a n y T y p e z b w N T n L X & g t ; & l t ; a : K e y V a l u e O f D i a g r a m O b j e c t K e y a n y T y p e z b w N T n L X & g t ; & l t ; a : K e y & g t ; & l t ; K e y & g t ; C o l u m n s \ d i s c o u n t _ p e r c e n t & l t ; / K e y & g t ; & l t ; / a : K e y & g t ; & l t ; a : V a l u e   i : t y p e = " T a b l e W i d g e t B a s e V i e w S t a t e " / & g t ; & l t ; / a : K e y V a l u e O f D i a g r a m O b j e c t K e y a n y T y p e z b w N T n L X & g t ; & l t ; a : K e y V a l u e O f D i a g r a m O b j e c t K e y a n y T y p e z b w N T n L X & g t ; & l t ; a : K e y & g t ; & l t ; K e y & g t ; C o l u m n s \ t r a n s a c t i o n _ c o u n t & l t ; / K e y & g t ; & l t ; / a : K e y & g t ; & l t ; a : V a l u e   i : t y p e = " T a b l e W i d g e t B a s e V i e w S t a t e " / & g t ; & l t ; / a : K e y V a l u e O f D i a g r a m O b j e c t K e y a n y T y p e z b w N T n L X & g t ; & l t ; a : K e y V a l u e O f D i a g r a m O b j e c t K e y a n y T y p e z b w N T n L X & g t ; & l t ; a : K e y & g t ; & l t ; K e y & g t ; C o l u m n s \ i t e m s _ s o l d & l t ; / K e y & g t ; & l t ; / a : K e y & g t ; & l t ; a : V a l u e   i : t y p e = " T a b l e W i d g e t B a s e V i e w S t a t e " / & g t ; & l t ; / a : K e y V a l u e O f D i a g r a m O b j e c t K e y a n y T y p e z b w N T n L X & g t ; & l t ; a : K e y V a l u e O f D i a g r a m O b j e c t K e y a n y T y p e z b w N T n L X & g t ; & l t ; a : K e y & g t ; & l t ; K e y & g t ; C o l u m n s \ c u s t o m e r _ c o u n t & l t ; / K e y & g t ; & l t ; / a : K e y & g t ; & l t ; a : V a l u e   i : t y p e = " T a b l e W i d g e t B a s e V i e w S t a t e " / & g t ; & l t ; / a : K e y V a l u e O f D i a g r a m O b j e c t K e y a n y T y p e z b w N T n L X & g t ; & l t ; a : K e y V a l u e O f D i a g r a m O b j e c t K e y a n y T y p e z b w N T n L X & g t ; & l t ; a : K e y & g t ; & l t ; K e y & g t ; C o l u m n s \ s a l e s _ c u s t o m e r _ k n o w n _ p e r c e n t & l t ; / K e y & g t ; & l t ; / a : K e y & g t ; & l t ; a : V a l u e   i : t y p e = " T a b l e W i d g e t B a s e V i e w S t a t e " / & g t ; & l t ; / a : K e y V a l u e O f D i a g r a m O b j e c t K e y a n y T y p e z b w N T n L X & g t ; & l t ; a : K e y V a l u e O f D i a g r a m O b j e c t K e y a n y T y p e z b w N T n L X & g t ; & l t ; a : K e y & g t ; & l t ; K e y & g t ; C o l u m n s \ b a s k e t _ s i z e & 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F 1 1 & l t ; / K e y & g t ; & l t ; / a : K e y & g t ; & l t ; a : V a l u e   i : t y p e = " T a b l e W i d g e t B a s e V i e w S t a t e " / & g t ; & l t ; / a : K e y V a l u e O f D i a g r a m O b j e c t K e y a n y T y p e z b w N T n L X & g t ; & l t ; a : K e y V a l u e O f D i a g r a m O b j e c t K e y a n y T y p e z b w N T n L X & g t ; & l t ; a : K e y & g t ; & l t ; K e y & g t ; C o l u m n s \ F 1 2 & l t ; / K e y & g t ; & l t ; / a : K e y & g t ; & l t ; a : V a l u e   i : t y p e = " T a b l e W i d g e t B a s e V i e w S t a t e " / & g t ; & l t ; / a : K e y V a l u e O f D i a g r a m O b j e c t K e y a n y T y p e z b w N T n L X & g t ; & l t ; a : K e y V a l u e O f D i a g r a m O b j e c t K e y a n y T y p e z b w N T n L X & g t ; & l t ; a : K e y & g t ; & l t ; K e y & g t ; C o l u m n s \ F 1 3 & l t ; / K e y & g t ; & l t ; / a : K e y & g t ; & l t ; a : V a l u e   i : t y p e = " T a b l e W i d g e t B a s e V i e w S t a t e " / & g t ; & l t ; / a : K e y V a l u e O f D i a g r a m O b j e c t K e y a n y T y p e z b w N T n L X & g t ; & l t ; a : K e y V a l u e O f D i a g r a m O b j e c t K e y a n y T y p e z b w N T n L X & g t ; & l t ; a : K e y & g t ; & l t ; K e y & g t ; C o l u m n s \ F 1 4 & 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u t l e t & 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m o n t h _ r e v e n u e & l t ; / K e y & g t ; & l t ; / a : K e y & g t ; & l t ; a : V a l u e   i : t y p e = " T a b l e W i d g e t B a s e V i e w S t a t e " / & g t ; & l t ; / a : K e y V a l u e O f D i a g r a m O b j e c t K e y a n y T y p e z b w N T n L X & g t ; & l t ; a : K e y V a l u e O f D i a g r a m O b j e c t K e y a n y T y p e z b w N T n L X & g t ; & l t ; a : K e y & g t ; & l t ; K e y & g t ; C o l u m n s \ d i s c o u n t _ v a l u e & l t ; / K e y & g t ; & l t ; / a : K e y & g t ; & l t ; a : V a l u e   i : t y p e = " T a b l e W i d g e t B a s e V i e w S t a t e " / & g t ; & l t ; / a : K e y V a l u e O f D i a g r a m O b j e c t K e y a n y T y p e z b w N T n L X & g t ; & l t ; a : K e y V a l u e O f D i a g r a m O b j e c t K e y a n y T y p e z b w N T n L X & g t ; & l t ; a : K e y & g t ; & l t ; K e y & g t ; C o l u m n s \ d i s c o u n t _ p e r c e n t & l t ; / K e y & g t ; & l t ; / a : K e y & g t ; & l t ; a : V a l u e   i : t y p e = " T a b l e W i d g e t B a s e V i e w S t a t e " / & g t ; & l t ; / a : K e y V a l u e O f D i a g r a m O b j e c t K e y a n y T y p e z b w N T n L X & g t ; & l t ; a : K e y V a l u e O f D i a g r a m O b j e c t K e y a n y T y p e z b w N T n L X & g t ; & l t ; a : K e y & g t ; & l t ; K e y & g t ; C o l u m n s \ t r a n s a c t i o n _ c o u n t & l t ; / K e y & g t ; & l t ; / a : K e y & g t ; & l t ; a : V a l u e   i : t y p e = " T a b l e W i d g e t B a s e V i e w S t a t e " / & g t ; & l t ; / a : K e y V a l u e O f D i a g r a m O b j e c t K e y a n y T y p e z b w N T n L X & g t ; & l t ; a : K e y V a l u e O f D i a g r a m O b j e c t K e y a n y T y p e z b w N T n L X & g t ; & l t ; a : K e y & g t ; & l t ; K e y & g t ; C o l u m n s \ i t e m s _ s o l d & l t ; / K e y & g t ; & l t ; / a : K e y & g t ; & l t ; a : V a l u e   i : t y p e = " T a b l e W i d g e t B a s e V i e w S t a t e " / & g t ; & l t ; / a : K e y V a l u e O f D i a g r a m O b j e c t K e y a n y T y p e z b w N T n L X & g t ; & l t ; a : K e y V a l u e O f D i a g r a m O b j e c t K e y a n y T y p e z b w N T n L X & g t ; & l t ; a : K e y & g t ; & l t ; K e y & g t ; C o l u m n s \ c u s t o m e r _ c o u n t & l t ; / K e y & g t ; & l t ; / a : K e y & g t ; & l t ; a : V a l u e   i : t y p e = " T a b l e W i d g e t B a s e V i e w S t a t e " / & g t ; & l t ; / a : K e y V a l u e O f D i a g r a m O b j e c t K e y a n y T y p e z b w N T n L X & g t ; & l t ; a : K e y V a l u e O f D i a g r a m O b j e c t K e y a n y T y p e z b w N T n L X & g t ; & l t ; a : K e y & g t ; & l t ; K e y & g t ; C o l u m n s \ s a l e s _ c u s t o m e r _ k n o w n _ p e r c e n t & l t ; / K e y & g t ; & l t ; / a : K e y & g t ; & l t ; a : V a l u e   i : t y p e = " T a b l e W i d g e t B a s e V i e w S t a t e " / & g t ; & l t ; / a : K e y V a l u e O f D i a g r a m O b j e c t K e y a n y T y p e z b w N T n L X & g t ; & l t ; a : K e y V a l u e O f D i a g r a m O b j e c t K e y a n y T y p e z b w N T n L X & g t ; & l t ; a : K e y & g t ; & l t ; K e y & g t ; C o l u m n s \ b a s k e t _ s i z e & 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95D85D02-B18B-4EDE-BD06-2CA2CCFA15C9}">
  <ds:schemaRefs/>
</ds:datastoreItem>
</file>

<file path=customXml/itemProps10.xml><?xml version="1.0" encoding="utf-8"?>
<ds:datastoreItem xmlns:ds="http://schemas.openxmlformats.org/officeDocument/2006/customXml" ds:itemID="{A2C8AFBA-8DB0-440C-A317-949ADCFE4323}">
  <ds:schemaRefs/>
</ds:datastoreItem>
</file>

<file path=customXml/itemProps11.xml><?xml version="1.0" encoding="utf-8"?>
<ds:datastoreItem xmlns:ds="http://schemas.openxmlformats.org/officeDocument/2006/customXml" ds:itemID="{4645D5F1-2D54-41B4-A24F-07C67E35E744}">
  <ds:schemaRefs/>
</ds:datastoreItem>
</file>

<file path=customXml/itemProps12.xml><?xml version="1.0" encoding="utf-8"?>
<ds:datastoreItem xmlns:ds="http://schemas.openxmlformats.org/officeDocument/2006/customXml" ds:itemID="{E4869D07-995B-41D1-9D0D-217F97502B48}">
  <ds:schemaRefs/>
</ds:datastoreItem>
</file>

<file path=customXml/itemProps13.xml><?xml version="1.0" encoding="utf-8"?>
<ds:datastoreItem xmlns:ds="http://schemas.openxmlformats.org/officeDocument/2006/customXml" ds:itemID="{6BB61755-B228-4802-95CF-9522791E1D94}">
  <ds:schemaRefs/>
</ds:datastoreItem>
</file>

<file path=customXml/itemProps14.xml><?xml version="1.0" encoding="utf-8"?>
<ds:datastoreItem xmlns:ds="http://schemas.openxmlformats.org/officeDocument/2006/customXml" ds:itemID="{92C642EB-2C3D-4D88-BAEA-ACD5893AE8B6}">
  <ds:schemaRefs/>
</ds:datastoreItem>
</file>

<file path=customXml/itemProps15.xml><?xml version="1.0" encoding="utf-8"?>
<ds:datastoreItem xmlns:ds="http://schemas.openxmlformats.org/officeDocument/2006/customXml" ds:itemID="{AD083381-748C-4574-9A36-E2DF3144F8EE}">
  <ds:schemaRefs/>
</ds:datastoreItem>
</file>

<file path=customXml/itemProps16.xml><?xml version="1.0" encoding="utf-8"?>
<ds:datastoreItem xmlns:ds="http://schemas.openxmlformats.org/officeDocument/2006/customXml" ds:itemID="{0441C304-4C3E-4CBB-930A-7A9B892BCA12}">
  <ds:schemaRefs/>
</ds:datastoreItem>
</file>

<file path=customXml/itemProps17.xml><?xml version="1.0" encoding="utf-8"?>
<ds:datastoreItem xmlns:ds="http://schemas.openxmlformats.org/officeDocument/2006/customXml" ds:itemID="{B4F8FE08-EC82-4524-94F1-F8F84B78A69A}">
  <ds:schemaRefs/>
</ds:datastoreItem>
</file>

<file path=customXml/itemProps18.xml><?xml version="1.0" encoding="utf-8"?>
<ds:datastoreItem xmlns:ds="http://schemas.openxmlformats.org/officeDocument/2006/customXml" ds:itemID="{83879627-8040-42FC-B206-3B4AD3994AF1}">
  <ds:schemaRefs/>
</ds:datastoreItem>
</file>

<file path=customXml/itemProps19.xml><?xml version="1.0" encoding="utf-8"?>
<ds:datastoreItem xmlns:ds="http://schemas.openxmlformats.org/officeDocument/2006/customXml" ds:itemID="{81AAAF14-59D3-494B-8F2E-B1B454BDF856}">
  <ds:schemaRefs/>
</ds:datastoreItem>
</file>

<file path=customXml/itemProps2.xml><?xml version="1.0" encoding="utf-8"?>
<ds:datastoreItem xmlns:ds="http://schemas.openxmlformats.org/officeDocument/2006/customXml" ds:itemID="{DA0A7997-C967-4ECA-A9CB-9CD4D4411DA6}">
  <ds:schemaRefs/>
</ds:datastoreItem>
</file>

<file path=customXml/itemProps20.xml><?xml version="1.0" encoding="utf-8"?>
<ds:datastoreItem xmlns:ds="http://schemas.openxmlformats.org/officeDocument/2006/customXml" ds:itemID="{3AFF7CD9-093A-409D-95B0-F54EDC89FC81}">
  <ds:schemaRefs/>
</ds:datastoreItem>
</file>

<file path=customXml/itemProps21.xml><?xml version="1.0" encoding="utf-8"?>
<ds:datastoreItem xmlns:ds="http://schemas.openxmlformats.org/officeDocument/2006/customXml" ds:itemID="{DFFB1777-0428-4E1E-B41F-18B7D0A6FCE9}">
  <ds:schemaRefs/>
</ds:datastoreItem>
</file>

<file path=customXml/itemProps22.xml><?xml version="1.0" encoding="utf-8"?>
<ds:datastoreItem xmlns:ds="http://schemas.openxmlformats.org/officeDocument/2006/customXml" ds:itemID="{80DF6E8B-6E41-4DFE-B1DB-0715C187622F}">
  <ds:schemaRefs/>
</ds:datastoreItem>
</file>

<file path=customXml/itemProps23.xml><?xml version="1.0" encoding="utf-8"?>
<ds:datastoreItem xmlns:ds="http://schemas.openxmlformats.org/officeDocument/2006/customXml" ds:itemID="{F30A510B-E6C5-4383-8A98-70E598242BB3}">
  <ds:schemaRefs/>
</ds:datastoreItem>
</file>

<file path=customXml/itemProps24.xml><?xml version="1.0" encoding="utf-8"?>
<ds:datastoreItem xmlns:ds="http://schemas.openxmlformats.org/officeDocument/2006/customXml" ds:itemID="{51CFA5BC-A456-439E-9EC3-8D2B38870994}">
  <ds:schemaRefs/>
</ds:datastoreItem>
</file>

<file path=customXml/itemProps25.xml><?xml version="1.0" encoding="utf-8"?>
<ds:datastoreItem xmlns:ds="http://schemas.openxmlformats.org/officeDocument/2006/customXml" ds:itemID="{152D0F26-F2A9-4B90-AE47-0350F0A14046}">
  <ds:schemaRefs/>
</ds:datastoreItem>
</file>

<file path=customXml/itemProps3.xml><?xml version="1.0" encoding="utf-8"?>
<ds:datastoreItem xmlns:ds="http://schemas.openxmlformats.org/officeDocument/2006/customXml" ds:itemID="{E370C05D-E02F-401A-89F1-49384CE7AB70}">
  <ds:schemaRefs/>
</ds:datastoreItem>
</file>

<file path=customXml/itemProps4.xml><?xml version="1.0" encoding="utf-8"?>
<ds:datastoreItem xmlns:ds="http://schemas.openxmlformats.org/officeDocument/2006/customXml" ds:itemID="{DBF19009-80C9-4586-A791-72BA06A9B26E}">
  <ds:schemaRefs/>
</ds:datastoreItem>
</file>

<file path=customXml/itemProps5.xml><?xml version="1.0" encoding="utf-8"?>
<ds:datastoreItem xmlns:ds="http://schemas.openxmlformats.org/officeDocument/2006/customXml" ds:itemID="{66744A58-5E03-4977-8425-0042D7CCE8FC}">
  <ds:schemaRefs/>
</ds:datastoreItem>
</file>

<file path=customXml/itemProps6.xml><?xml version="1.0" encoding="utf-8"?>
<ds:datastoreItem xmlns:ds="http://schemas.openxmlformats.org/officeDocument/2006/customXml" ds:itemID="{6F30E760-B6C1-4BD1-AD02-F9941B826C6B}">
  <ds:schemaRefs/>
</ds:datastoreItem>
</file>

<file path=customXml/itemProps7.xml><?xml version="1.0" encoding="utf-8"?>
<ds:datastoreItem xmlns:ds="http://schemas.openxmlformats.org/officeDocument/2006/customXml" ds:itemID="{AD55737A-BC39-4391-8521-F104E251E8A2}">
  <ds:schemaRefs/>
</ds:datastoreItem>
</file>

<file path=customXml/itemProps8.xml><?xml version="1.0" encoding="utf-8"?>
<ds:datastoreItem xmlns:ds="http://schemas.openxmlformats.org/officeDocument/2006/customXml" ds:itemID="{1CD3A762-3204-4857-B136-341F53698A2B}">
  <ds:schemaRefs/>
</ds:datastoreItem>
</file>

<file path=customXml/itemProps9.xml><?xml version="1.0" encoding="utf-8"?>
<ds:datastoreItem xmlns:ds="http://schemas.openxmlformats.org/officeDocument/2006/customXml" ds:itemID="{29829EE6-79C9-43B9-A7E8-621DB1CD0D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sales_data_cleaned</vt:lpstr>
      <vt:lpstr>pivot</vt:lpstr>
      <vt:lpstr>salesKPI</vt:lpstr>
      <vt:lpstr>Sales Dashboard</vt:lpstr>
      <vt:lpstr>Basket</vt:lpstr>
      <vt:lpstr>Discount</vt:lpstr>
      <vt:lpstr>DiscountPercent</vt:lpstr>
      <vt:lpstr>Items</vt:lpstr>
      <vt:lpstr>Max</vt:lpstr>
      <vt:lpstr>Min</vt:lpstr>
      <vt:lpstr>RegCustomers</vt:lpstr>
      <vt:lpstr>Revenue</vt:lpstr>
      <vt:lpstr>Transactions</vt:lpstr>
      <vt:lpstr>Visits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musa yahaya</dc:creator>
  <cp:lastModifiedBy>musa yahaya</cp:lastModifiedBy>
  <dcterms:created xsi:type="dcterms:W3CDTF">2024-04-24T10:15:09Z</dcterms:created>
  <dcterms:modified xsi:type="dcterms:W3CDTF">2024-04-29T18:51:44Z</dcterms:modified>
</cp:coreProperties>
</file>