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66925"/>
  <mc:AlternateContent xmlns:mc="http://schemas.openxmlformats.org/markup-compatibility/2006">
    <mc:Choice Requires="x15">
      <x15ac:absPath xmlns:x15ac="http://schemas.microsoft.com/office/spreadsheetml/2010/11/ac" url="https://opendatawatch.sharepoint.com/sites/DataPortalEvaluationToolkit/Shared Documents/Nepal DSET Contract/Evaluations/"/>
    </mc:Choice>
  </mc:AlternateContent>
  <xr:revisionPtr revIDLastSave="166" documentId="8_{530743D5-A659-4B83-B5FF-2AF63EEE10D0}" xr6:coauthVersionLast="45" xr6:coauthVersionMax="45" xr10:uidLastSave="{135271FA-1E3A-49C4-8B05-DAB248A16059}"/>
  <bookViews>
    <workbookView xWindow="28680" yWindow="-120" windowWidth="29040" windowHeight="16440" xr2:uid="{640CD3D9-2ED1-4AF1-B330-AA72BA71A642}"/>
  </bookViews>
  <sheets>
    <sheet name="Summary Information" sheetId="2" r:id="rId1"/>
    <sheet name="Individual Site Results" sheetId="1" r:id="rId2"/>
  </sheets>
  <definedNames>
    <definedName name="_xlnm._FilterDatabase" localSheetId="1" hidden="1">'Individual Site Results'!$A$1:$CA$23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2" l="1"/>
  <c r="C75" i="2" l="1"/>
  <c r="D75" i="2" s="1"/>
  <c r="C74" i="2" l="1"/>
  <c r="D74" i="2" s="1"/>
  <c r="C73" i="2"/>
  <c r="D73" i="2" s="1"/>
  <c r="C72" i="2"/>
  <c r="D72" i="2" s="1"/>
  <c r="C71" i="2"/>
  <c r="D71" i="2" s="1"/>
  <c r="C70" i="2"/>
  <c r="D70" i="2" s="1"/>
  <c r="C69" i="2"/>
  <c r="D69" i="2" s="1"/>
  <c r="C68" i="2"/>
  <c r="D68" i="2" s="1"/>
  <c r="C67" i="2"/>
  <c r="D67" i="2" s="1"/>
  <c r="C66" i="2"/>
  <c r="D66" i="2" s="1"/>
  <c r="C65" i="2"/>
  <c r="D65" i="2" s="1"/>
  <c r="C52" i="2"/>
  <c r="D52" i="2" s="1"/>
  <c r="C51" i="2"/>
  <c r="D51" i="2" s="1"/>
  <c r="C50" i="2"/>
  <c r="D50" i="2" s="1"/>
  <c r="C49" i="2"/>
  <c r="C48" i="2"/>
  <c r="D48" i="2" s="1"/>
  <c r="C47" i="2"/>
  <c r="D47" i="2" s="1"/>
  <c r="C64" i="2" l="1"/>
  <c r="D64" i="2" s="1"/>
  <c r="C63" i="2"/>
  <c r="D63" i="2" s="1"/>
  <c r="C62" i="2"/>
  <c r="D62" i="2" s="1"/>
  <c r="C61" i="2"/>
  <c r="D61" i="2" s="1"/>
  <c r="C60" i="2"/>
  <c r="D60" i="2" s="1"/>
  <c r="C59" i="2"/>
  <c r="D59" i="2" s="1"/>
  <c r="C58" i="2"/>
  <c r="D58" i="2" s="1"/>
  <c r="C57" i="2"/>
  <c r="D57" i="2" s="1"/>
  <c r="C56" i="2"/>
  <c r="D56" i="2" s="1"/>
  <c r="C45" i="2"/>
  <c r="D45" i="2" s="1"/>
  <c r="C44" i="2"/>
  <c r="D44" i="2" s="1"/>
  <c r="C43" i="2"/>
  <c r="D43" i="2" s="1"/>
  <c r="C42" i="2"/>
  <c r="D42" i="2" s="1"/>
  <c r="C41" i="2"/>
  <c r="D41" i="2" s="1"/>
  <c r="C40" i="2"/>
  <c r="D40" i="2" s="1"/>
  <c r="C39" i="2"/>
  <c r="D39" i="2" s="1"/>
  <c r="C29" i="2"/>
  <c r="D29" i="2" s="1"/>
  <c r="C36" i="2" l="1"/>
  <c r="C35" i="2"/>
  <c r="D35" i="2" s="1"/>
  <c r="C34" i="2"/>
  <c r="D34" i="2" s="1"/>
  <c r="C33" i="2"/>
  <c r="D33" i="2" s="1"/>
  <c r="C25" i="2"/>
  <c r="D25" i="2" s="1"/>
  <c r="C28" i="2"/>
  <c r="D28" i="2" s="1"/>
  <c r="C27" i="2"/>
  <c r="D27" i="2" s="1"/>
  <c r="C23" i="2"/>
  <c r="C24" i="2"/>
  <c r="C22" i="2"/>
  <c r="C21" i="2"/>
  <c r="C20" i="2"/>
  <c r="C12" i="2"/>
  <c r="D12" i="2" s="1"/>
  <c r="D11" i="2"/>
  <c r="C18" i="2"/>
  <c r="D18" i="2" s="1"/>
  <c r="C17" i="2"/>
  <c r="D17" i="2" s="1"/>
  <c r="C16" i="2"/>
  <c r="D16" i="2" s="1"/>
  <c r="C15" i="2"/>
  <c r="C13" i="2"/>
  <c r="C14" i="2"/>
  <c r="C19" i="2" l="1"/>
  <c r="C38" i="2"/>
  <c r="C37" i="2"/>
  <c r="D26" i="2"/>
  <c r="C26" i="2"/>
  <c r="D19" i="2" l="1"/>
  <c r="C2" i="1" l="1"/>
  <c r="C3" i="1"/>
  <c r="C4" i="1"/>
  <c r="C6" i="1"/>
  <c r="C5" i="1"/>
  <c r="C7" i="1"/>
  <c r="C8" i="1"/>
  <c r="C10" i="1"/>
  <c r="C9" i="1"/>
  <c r="C23" i="1"/>
  <c r="C22" i="1"/>
  <c r="C21" i="1"/>
  <c r="C20" i="1"/>
  <c r="C19" i="1"/>
  <c r="C18" i="1"/>
  <c r="C17" i="1"/>
  <c r="C16" i="1"/>
  <c r="C15" i="1"/>
  <c r="C14" i="1"/>
  <c r="C13" i="1"/>
  <c r="C12" i="1"/>
  <c r="C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tc={E49E867F-2C6E-4F41-88A0-8C4F5C08D2EF}</author>
    <author>tc={CB47B567-D939-4ABF-B1B0-05F923744DA6}</author>
    <author>tc={9DBA0EA8-AB72-4606-A62D-6136F5D4B536}</author>
    <author>tc={573A7A65-4B6E-4F73-8062-3B7736D07992}</author>
    <author>tc={D0733216-CEA9-4BA5-8666-50F00D4C0803}</author>
    <author>tc={996FE30F-12C6-4C45-AE47-4460D9204E78}</author>
    <author>tc={F5DA8672-6A96-4D75-A699-ABAE922E5F86}</author>
    <author>tc={B5ED3953-8C09-4C73-AE04-BA96E02CAE60}</author>
    <author>tc={1C8EC084-C575-4A4D-A510-8E9DBD8BB00D}</author>
    <author>tc={B3824D9E-8E17-4DA0-8456-6F318489D28C}</author>
    <author>tc={542123C7-9A3F-41FC-8408-16B4CC0BD4FC}</author>
    <author>tc={1FD9B1FA-098E-41F6-9D51-D47954B81747}</author>
    <author>tc={A6A3762E-F6D9-4BEB-BCB9-6FFA6A13D5BC}</author>
    <author>tc={9F4F28EA-4E87-48C2-BEB3-30D41F335FD5}</author>
    <author>tc={435214EB-375A-4E9A-8E7F-93A1A93D25EB}</author>
    <author>tc={5870A757-5596-4AAC-A4E3-34F3ED9813B2}</author>
    <author>tc={A07A20B2-F5B2-4F55-B751-AF9E86C0B15B}</author>
    <author>tc={B06265D3-03DB-4B21-86C0-8AFC012FECBB}</author>
    <author>tc={76F5E7FA-7056-46BB-AFD8-023B20272F1D}</author>
    <author>tc={B77D4FA3-81EC-48D0-BBAB-701E093A1083}</author>
    <author>tc={34268368-134D-4237-88A7-E0428A5F16C1}</author>
    <author>tc={9A0CB3FB-9B14-4AFB-8367-B200BDF8F368}</author>
    <author>tc={72837490-0253-479E-B5F7-AC440B6F1CB7}</author>
    <author>tc={015DFDFB-0C88-4065-8141-3E1E63AC7809}</author>
    <author>tc={97F62606-CC15-4A84-BA3D-5B22C8A4A9EF}</author>
    <author>tc={DF64BAF3-B7DF-4A56-B4B0-CB16A68B641F}</author>
    <author>tc={9B26A556-7A43-434A-833E-7E974CB8D376}</author>
    <author>tc={C7E20054-E8FC-4144-8F1E-F96273A726BA}</author>
    <author>tc={A390909B-4F9F-45EF-BDCC-8991AF603C74}</author>
    <author>tc={93018A67-7C17-40BF-B7AC-459D262C067B}</author>
    <author>tc={81FE39E4-7F8D-477C-8288-6759A53E7072}</author>
    <author>tc={63AF9133-A6A6-47E6-9C68-A7CB640B22D9}</author>
    <author>tc={114A8E4F-9514-402B-8CA3-A6F6FDCB0F0A}</author>
    <author>tc={04EF277A-CFB3-45B2-9BDF-A8DDCDC68685}</author>
    <author>tc={94EC9DBB-2CB9-4992-895D-028296F0CBCF}</author>
    <author>tc={54501E97-7229-451B-83BE-CB121CDA1E15}</author>
    <author>tc={1A5B9FDE-6A88-480D-992E-481F5EB952F6}</author>
    <author>tc={0262FE36-404A-447D-B95A-5545B55B4603}</author>
    <author>tc={41B85374-59A0-40FF-8C00-9A5B43969CD0}</author>
    <author>tc={2205A5EF-DBAE-440A-9485-86FF2910876C}</author>
    <author>tc={6FD7395E-F58C-4B19-B1D3-D24E87717427}</author>
    <author>tc={9227F963-5270-4E26-806E-C889FB2AA357}</author>
    <author>tc={56CB56E1-3163-4BCD-BC32-7E4DB14EB613}</author>
  </authors>
  <commentList>
    <comment ref="H1" authorId="0" shapeId="0" xr:uid="{E49E867F-2C6E-4F41-88A0-8C4F5C08D2EF}">
      <text>
        <t>[Threaded comment]
Your version of Excel allows you to read this threaded comment; however, any edits to it will get removed if the file is opened in a newer version of Excel. Learn more: https://go.microsoft.com/fwlink/?linkid=870924
Comment:
    Each site was evaluated for how highly it ranked in search results for a series of keywords that should be relevant for a data portal in Nepal. The scores are weighted based on how high the site appears in search results for the keywords and how many times. The higher the number, the more times it appears in search results and/or the higher it appears in search results for the keywords. 
The list of keywords are: Nepal data portal, Nepal data, nepal statistics, nepal gis data, Nepal macrodata, Nepal Agricultural and rural development data, Nepal Aid effectiveness data, Nepal Climate change data, Nepal Economic policy and external debt data, Nepal Education data, Nepal Energy and mining data. Nepal Environment data, Nepal Financial sector data, Nepal Gender data, Nepal Health data, Nepal Infrastructure data, Nepal Labor and social protection data, Nepal Poverty data, Nepal Private sector data, Nepal Public sector data, Nepal Science and technology data, Nepal Social development data, Nepal Urban development data</t>
      </text>
    </comment>
    <comment ref="I1" authorId="1" shapeId="0" xr:uid="{CB47B567-D939-4ABF-B1B0-05F923744DA6}">
      <text>
        <t>[Threaded comment]
Your version of Excel allows you to read this threaded comment; however, any edits to it will get removed if the file is opened in a newer version of Excel. Learn more: https://go.microsoft.com/fwlink/?linkid=870924
Comment:
    Sites that appear in the top ten search results receive the most traffic for those keywords. This metric provides context for how well a site is optimized for search engines.</t>
      </text>
    </comment>
    <comment ref="J1" authorId="2" shapeId="0" xr:uid="{9DBA0EA8-AB72-4606-A62D-6136F5D4B536}">
      <text>
        <t>[Threaded comment]
Your version of Excel allows you to read this threaded comment; however, any edits to it will get removed if the file is opened in a newer version of Excel. Learn more: https://go.microsoft.com/fwlink/?linkid=870924
Comment:
    The top keyword searches that the site appeared in are listed below along with the rank where they appear for that search.</t>
      </text>
    </comment>
    <comment ref="K1" authorId="3" shapeId="0" xr:uid="{573A7A65-4B6E-4F73-8062-3B7736D07992}">
      <text>
        <t>[Threaded comment]
Your version of Excel allows you to read this threaded comment; however, any edits to it will get removed if the file is opened in a newer version of Excel. Learn more: https://go.microsoft.com/fwlink/?linkid=870924
Comment:
    If a site is not online, then people cannot use the site. This measures the percentage of time the site was inaccessible during the investigation period.</t>
      </text>
    </comment>
    <comment ref="L1" authorId="4" shapeId="0" xr:uid="{D0733216-CEA9-4BA5-8666-50F00D4C0803}">
      <text>
        <t>[Threaded comment]
Your version of Excel allows you to read this threaded comment; however, any edits to it will get removed if the file is opened in a newer version of Excel. Learn more: https://go.microsoft.com/fwlink/?linkid=870924
Comment:
    Robots.txt files are helpful for search engine bots to crawl and index a site and are recommended to optimize a site for a search engine.</t>
      </text>
    </comment>
    <comment ref="M1" authorId="5" shapeId="0" xr:uid="{996FE30F-12C6-4C45-AE47-4460D9204E78}">
      <text>
        <t>[Threaded comment]
Your version of Excel allows you to read this threaded comment; however, any edits to it will get removed if the file is opened in a newer version of Excel. Learn more: https://go.microsoft.com/fwlink/?linkid=870924
Comment:
    XML site maps are helpful for search engine bots to crawl and index a site and are recommended to optimize a site for a search engine</t>
      </text>
    </comment>
    <comment ref="N1" authorId="6" shapeId="0" xr:uid="{F5DA8672-6A96-4D75-A699-ABAE922E5F86}">
      <text>
        <t>[Threaded comment]
Your version of Excel allows you to read this threaded comment; however, any edits to it will get removed if the file is opened in a newer version of Excel. Learn more: https://go.microsoft.com/fwlink/?linkid=870924
Comment:
    HTML site maps are helpful for search engine bots to crawl and index a site and are recommended to optimize a site for a search engine, though are less valuable for SEO than XML site maps.</t>
      </text>
    </comment>
    <comment ref="O1" authorId="7" shapeId="0" xr:uid="{B5ED3953-8C09-4C73-AE04-BA96E02CAE60}">
      <text>
        <t>[Threaded comment]
Your version of Excel allows you to read this threaded comment; however, any edits to it will get removed if the file is opened in a newer version of Excel. Learn more: https://go.microsoft.com/fwlink/?linkid=870924
Comment:
    A secure HTTPS URL is a factor for search engine optimization and can increase the confidence that a user has in the site.</t>
      </text>
    </comment>
    <comment ref="P1" authorId="8" shapeId="0" xr:uid="{1C8EC084-C575-4A4D-A510-8E9DBD8BB00D}">
      <text>
        <t>[Threaded comment]
Your version of Excel allows you to read this threaded comment; however, any edits to it will get removed if the file is opened in a newer version of Excel. Learn more: https://go.microsoft.com/fwlink/?linkid=870924
Comment:
    Link errors affect a site's ranking in search engines but are also frustrating to users. 5XX errors are related to servers.</t>
      </text>
    </comment>
    <comment ref="Q1" authorId="9" shapeId="0" xr:uid="{B3824D9E-8E17-4DA0-8456-6F318489D28C}">
      <text>
        <t>[Threaded comment]
Your version of Excel allows you to read this threaded comment; however, any edits to it will get removed if the file is opened in a newer version of Excel. Learn more: https://go.microsoft.com/fwlink/?linkid=870924
Comment:
    Link errors affect a site's ranking in search engines but are also frustrating to users. 4XX errors are related to the client and is likely related to an error in the website code.</t>
      </text>
    </comment>
    <comment ref="R1" authorId="10" shapeId="0" xr:uid="{542123C7-9A3F-41FC-8408-16B4CC0BD4FC}">
      <text>
        <t>[Threaded comment]
Your version of Excel allows you to read this threaded comment; however, any edits to it will get removed if the file is opened in a newer version of Excel. Learn more: https://go.microsoft.com/fwlink/?linkid=870924
Comment:
    A site with too many URLs that redirect to other URLs can reduce a site's ranking in search engines.</t>
      </text>
    </comment>
    <comment ref="S1" authorId="11" shapeId="0" xr:uid="{1FD9B1FA-098E-41F6-9D51-D47954B81747}">
      <text>
        <t>[Threaded comment]
Your version of Excel allows you to read this threaded comment; however, any edits to it will get removed if the file is opened in a newer version of Excel. Learn more: https://go.microsoft.com/fwlink/?linkid=870924
Comment:
    Page Authority (PA) is a search engine ranking score developed by Moz that predicts how well a page will rank on search engine result pages (SERPs). A Page Authority score ranges from one to 100, with higher scores corresponding to a greater ability to rank.</t>
      </text>
    </comment>
    <comment ref="T1" authorId="12" shapeId="0" xr:uid="{A6A3762E-F6D9-4BEB-BCB9-6FFA6A13D5BC}">
      <text>
        <t>[Threaded comment]
Your version of Excel allows you to read this threaded comment; however, any edits to it will get removed if the file is opened in a newer version of Excel. Learn more: https://go.microsoft.com/fwlink/?linkid=870924
Comment:
    Domain Authority (DA) is a search engine ranking score developed by Moz that predicts how well a website will rank on search engine result pages (SERPs). A Domain Authority score ranges from one to 100, with higher scores corresponding to a greater ability to rank.</t>
      </text>
    </comment>
    <comment ref="U1" authorId="13" shapeId="0" xr:uid="{9F4F28EA-4E87-48C2-BEB3-30D41F335FD5}">
      <text>
        <t>[Threaded comment]
Your version of Excel allows you to read this threaded comment; however, any edits to it will get removed if the file is opened in a newer version of Excel. Learn more: https://go.microsoft.com/fwlink/?linkid=870924
Comment:
    Sites with a higher number of inbound links are considered more trustworthy to search engines and are likely to receive more traffic. Domain links measures all of the links to a single domain as one.</t>
      </text>
    </comment>
    <comment ref="V1" authorId="14" shapeId="0" xr:uid="{435214EB-375A-4E9A-8E7F-93A1A93D25EB}">
      <text>
        <t>[Threaded comment]
Your version of Excel allows you to read this threaded comment; however, any edits to it will get removed if the file is opened in a newer version of Excel. Learn more: https://go.microsoft.com/fwlink/?linkid=870924
Comment:
    Sites with a higher number of inbound links are considered more trustworthy to search engines and are likely to receive more traffic. This measures all of the different links, even if there are many that come from the same domain name.</t>
      </text>
    </comment>
    <comment ref="W1" authorId="15" shapeId="0" xr:uid="{5870A757-5596-4AAC-A4E3-34F3ED9813B2}">
      <text>
        <t>[Threaded comment]
Your version of Excel allows you to read this threaded comment; however, any edits to it will get removed if the file is opened in a newer version of Excel. Learn more: https://go.microsoft.com/fwlink/?linkid=870924
Comment:
    Google Analytics is the most used analytics software by far, is free for users, and can be used by a site owner to understand and increase their website traffic.</t>
      </text>
    </comment>
    <comment ref="X1" authorId="16" shapeId="0" xr:uid="{A07A20B2-F5B2-4F55-B751-AF9E86C0B15B}">
      <text>
        <t>[Threaded comment]
Your version of Excel allows you to read this threaded comment; however, any edits to it will get removed if the file is opened in a newer version of Excel. Learn more: https://go.microsoft.com/fwlink/?linkid=870924
Comment:
    Links to Facebook, Twitter, and other social media accounts can increase traffic to a site, though don't strongly increase a site's ranking in search results.</t>
      </text>
    </comment>
    <comment ref="Y1" authorId="17" shapeId="0" xr:uid="{B06265D3-03DB-4B21-86C0-8AFC012FECBB}">
      <text>
        <t>[Threaded comment]
Your version of Excel allows you to read this threaded comment; however, any edits to it will get removed if the file is opened in a newer version of Excel. Learn more: https://go.microsoft.com/fwlink/?linkid=870924
Comment:
    Links to Facebook, Twitter, and other social media accounts can increase traffic to a site, though don't strongly increase a site's ranking in search results.</t>
      </text>
    </comment>
    <comment ref="Z1" authorId="18" shapeId="0" xr:uid="{76F5E7FA-7056-46BB-AFD8-023B20272F1D}">
      <text>
        <t>[Threaded comment]
Your version of Excel allows you to read this threaded comment; however, any edits to it will get removed if the file is opened in a newer version of Excel. Learn more: https://go.microsoft.com/fwlink/?linkid=870924
Comment:
    Links to Facebook, Twitter, and other social media accounts can increase traffic to a site, though don't strongly increase a site's ranking in search results.</t>
      </text>
    </comment>
    <comment ref="AA1" authorId="19" shapeId="0" xr:uid="{B77D4FA3-81EC-48D0-BBAB-701E093A1083}">
      <text>
        <t>[Threaded comment]
Your version of Excel allows you to read this threaded comment; however, any edits to it will get removed if the file is opened in a newer version of Excel. Learn more: https://go.microsoft.com/fwlink/?linkid=870924
Comment:
    Blogs can increase traffic to a site by disseminating the site to a wider variety of users and if blogs are written to include the keywords that a site would like to rank on, then they can increase their search engine rankings as well.</t>
      </text>
    </comment>
    <comment ref="AE1" authorId="20" shapeId="0" xr:uid="{34268368-134D-4237-88A7-E0428A5F16C1}">
      <text>
        <t>[Threaded comment]
Your version of Excel allows you to read this threaded comment; however, any edits to it will get removed if the file is opened in a newer version of Excel. Learn more: https://go.microsoft.com/fwlink/?linkid=870924
Comment:
    The ability to access a site across a number of different browsers and on mobile devices can decrease use of the site and frustrate users.</t>
      </text>
    </comment>
    <comment ref="AG1" authorId="21" shapeId="0" xr:uid="{9A0CB3FB-9B14-4AFB-8367-B200BDF8F368}">
      <text>
        <t>[Threaded comment]
Your version of Excel allows you to read this threaded comment; however, any edits to it will get removed if the file is opened in a newer version of Excel. Learn more: https://go.microsoft.com/fwlink/?linkid=870924
Comment:
    The ability to access a site across a number of different browsers and on mobile devices can decrease use of the site and frustrate users.</t>
      </text>
    </comment>
    <comment ref="AI1" authorId="22" shapeId="0" xr:uid="{72837490-0253-479E-B5F7-AC440B6F1CB7}">
      <text>
        <t>[Threaded comment]
Your version of Excel allows you to read this threaded comment; however, any edits to it will get removed if the file is opened in a newer version of Excel. Learn more: https://go.microsoft.com/fwlink/?linkid=870924
Comment:
    The ability to access a site across a number of different browsers and on mobile devices can decrease use of the site and frustrate users.</t>
      </text>
    </comment>
    <comment ref="AK1" authorId="23" shapeId="0" xr:uid="{015DFDFB-0C88-4065-8141-3E1E63AC7809}">
      <text>
        <t>[Threaded comment]
Your version of Excel allows you to read this threaded comment; however, any edits to it will get removed if the file is opened in a newer version of Excel. Learn more: https://go.microsoft.com/fwlink/?linkid=870924
Comment:
    The ability to access a site across a number of different browsers and on mobile devices can decrease use of the site and frustrate users.</t>
      </text>
    </comment>
    <comment ref="AM1" authorId="24" shapeId="0" xr:uid="{97F62606-CC15-4A84-BA3D-5B22C8A4A9EF}">
      <text>
        <t>[Threaded comment]
Your version of Excel allows you to read this threaded comment; however, any edits to it will get removed if the file is opened in a newer version of Excel. Learn more: https://go.microsoft.com/fwlink/?linkid=870924
Comment:
    The size of a site and the time it takes to load are important for the usability of a site but are also relevant for search engine optimization.</t>
      </text>
    </comment>
    <comment ref="AP1" authorId="25" shapeId="0" xr:uid="{DF64BAF3-B7DF-4A56-B4B0-CB16A68B641F}">
      <text>
        <t>[Threaded comment]
Your version of Excel allows you to read this threaded comment; however, any edits to it will get removed if the file is opened in a newer version of Excel. Learn more: https://go.microsoft.com/fwlink/?linkid=870924
Comment:
    Sites that follow clear navigational rules and have a home button easily visible across the site are easier for users to navigate.</t>
      </text>
    </comment>
    <comment ref="AQ1" authorId="26" shapeId="0" xr:uid="{9B26A556-7A43-434A-833E-7E974CB8D376}">
      <text>
        <t>[Threaded comment]
Your version of Excel allows you to read this threaded comment; however, any edits to it will get removed if the file is opened in a newer version of Excel. Learn more: https://go.microsoft.com/fwlink/?linkid=870924
Comment:
    Sites that provide contact information enable users to seek out help if they have questions while using the site or about the data hosted on the site.</t>
      </text>
    </comment>
    <comment ref="AR1" authorId="27" shapeId="0" xr:uid="{C7E20054-E8FC-4144-8F1E-F96273A726BA}">
      <text>
        <t>[Threaded comment]
Your version of Excel allows you to read this threaded comment; however, any edits to it will get removed if the file is opened in a newer version of Excel. Learn more: https://go.microsoft.com/fwlink/?linkid=870924
Comment:
    Sites that are available in multiple languages are easier for a variety of users to use.</t>
      </text>
    </comment>
    <comment ref="AS1" authorId="28" shapeId="0" xr:uid="{A390909B-4F9F-45EF-BDCC-8991AF603C74}">
      <text>
        <t>[Threaded comment]
Your version of Excel allows you to read this threaded comment; however, any edits to it will get removed if the file is opened in a newer version of Excel. Learn more: https://go.microsoft.com/fwlink/?linkid=870924
Comment:
    Sites that are available in multiple languages are easier for a variety of users to use.</t>
      </text>
    </comment>
    <comment ref="AT1" authorId="29" shapeId="0" xr:uid="{93018A67-7C17-40BF-B7AC-459D262C067B}">
      <text>
        <t>[Threaded comment]
Your version of Excel allows you to read this threaded comment; however, any edits to it will get removed if the file is opened in a newer version of Excel. Learn more: https://go.microsoft.com/fwlink/?linkid=870924
Comment:
    Sites that are available in multiple languages are easier for a variety of users to use.</t>
      </text>
    </comment>
    <comment ref="AV1" authorId="30" shapeId="0" xr:uid="{81FE39E4-7F8D-477C-8288-6759A53E7072}">
      <text>
        <t>[Threaded comment]
Your version of Excel allows you to read this threaded comment; however, any edits to it will get removed if the file is opened in a newer version of Excel. Learn more: https://go.microsoft.com/fwlink/?linkid=870924
Comment:
    Sites were checked for the ability to tab through to different elements on the page so that users with physical or motor disabilites could access the page without using a mouse.</t>
      </text>
    </comment>
    <comment ref="AW1" authorId="31" shapeId="0" xr:uid="{63AF9133-A6A6-47E6-9C68-A7CB640B22D9}">
      <text>
        <t>[Threaded comment]
Your version of Excel allows you to read this threaded comment; however, any edits to it will get removed if the file is opened in a newer version of Excel. Learn more: https://go.microsoft.com/fwlink/?linkid=870924
Comment:
    Google Lighthouse is an automated tool for improving the quality of web pages and has features an accessibility audit. The accessibility score evaluates a number of aspects of accessibility and provides a score to show the overall accessibility of the site. A passing score on this metric is anything above 70.</t>
      </text>
    </comment>
    <comment ref="BC1" authorId="32" shapeId="0" xr:uid="{114A8E4F-9514-402B-8CA3-A6F6FDCB0F0A}">
      <text>
        <t>[Threaded comment]
Your version of Excel allows you to read this threaded comment; however, any edits to it will get removed if the file is opened in a newer version of Excel. Learn more: https://go.microsoft.com/fwlink/?linkid=870924
Comment:
    CSV and Excel are the most basic machine-readable formats for users and are helpful for lower capacity users.</t>
      </text>
    </comment>
    <comment ref="BD1" authorId="33" shapeId="0" xr:uid="{04EF277A-CFB3-45B2-9BDF-A8DDCDC68685}">
      <text>
        <t>[Threaded comment]
Your version of Excel allows you to read this threaded comment; however, any edits to it will get removed if the file is opened in a newer version of Excel. Learn more: https://go.microsoft.com/fwlink/?linkid=870924
Comment:
    JSON and XML file formats are machine-readable formats that are useful for higher capacity users.</t>
      </text>
    </comment>
    <comment ref="BE1" authorId="34" shapeId="0" xr:uid="{94EC9DBB-2CB9-4992-895D-028296F0CBCF}">
      <text>
        <t>[Threaded comment]
Your version of Excel allows you to read this threaded comment; however, any edits to it will get removed if the file is opened in a newer version of Excel. Learn more: https://go.microsoft.com/fwlink/?linkid=870924
Comment:
    .txt and .doc file formats are helpful for lower capacity users and can also provide users with a clearer narrative alongside the data.</t>
      </text>
    </comment>
    <comment ref="BF1" authorId="35" shapeId="0" xr:uid="{54501E97-7229-451B-83BE-CB121CDA1E15}">
      <text>
        <t>[Threaded comment]
Your version of Excel allows you to read this threaded comment; however, any edits to it will get removed if the file is opened in a newer version of Excel. Learn more: https://go.microsoft.com/fwlink/?linkid=870924
Comment:
    Image, PDF, and PPT file formats are helpful for lower capacity users and can also provide users with a clearer narrative alongside the data.</t>
      </text>
    </comment>
    <comment ref="BI1" authorId="36" shapeId="0" xr:uid="{1A5B9FDE-6A88-480D-992E-481F5EB952F6}">
      <text>
        <t>[Threaded comment]
Your version of Excel allows you to read this threaded comment; however, any edits to it will get removed if the file is opened in a newer version of Excel. Learn more: https://go.microsoft.com/fwlink/?linkid=870924
Comment:
    Visualizations enable lower capacity users to understand and pull insights from data.</t>
      </text>
    </comment>
    <comment ref="BJ1" authorId="37" shapeId="0" xr:uid="{0262FE36-404A-447D-B95A-5545B55B4603}">
      <text>
        <t>[Threaded comment]
Your version of Excel allows you to read this threaded comment; however, any edits to it will get removed if the file is opened in a newer version of Excel. Learn more: https://go.microsoft.com/fwlink/?linkid=870924
Comment:
    Visualizations enable lower capacity users to understand and pull insights from data.</t>
      </text>
    </comment>
    <comment ref="BL1" authorId="38" shapeId="0" xr:uid="{41B85374-59A0-40FF-8C00-9A5B43969CD0}">
      <text>
        <t>[Threaded comment]
Your version of Excel allows you to read this threaded comment; however, any edits to it will get removed if the file is opened in a newer version of Excel. Learn more: https://go.microsoft.com/fwlink/?linkid=870924
Comment:
    The ability to change a visualization based on a user's needs allows users to perform basic analysis for the variables that they are interested in without needing technical knowledge to run the analyses in a seperate program.</t>
      </text>
    </comment>
    <comment ref="BO1" authorId="39" shapeId="0" xr:uid="{2205A5EF-DBAE-440A-9485-86FF2910876C}">
      <text>
        <t>[Threaded comment]
Your version of Excel allows you to read this threaded comment; however, any edits to it will get removed if the file is opened in a newer version of Excel. Learn more: https://go.microsoft.com/fwlink/?linkid=870924
Comment:
    A bulk download is defined at the indicator level as: The ability to download all data recorded in ODIN for a particular indicator (all years, disaggregations, and subnational data) in one file, or multiple files that can be downloaded simultaneously. Bulk downloads are a key component of the Open Definition, which requires data to be “provided as a whole . . . and downloadable via the internet.”</t>
      </text>
    </comment>
    <comment ref="BR1" authorId="40" shapeId="0" xr:uid="{6FD7395E-F58C-4B19-B1D3-D24E87717427}">
      <text>
        <t>[Threaded comment]
Your version of Excel allows you to read this threaded comment; however, any edits to it will get removed if the file is opened in a newer version of Excel. Learn more: https://go.microsoft.com/fwlink/?linkid=870924
Comment:
    The required elements are taken from the Open Data Inventory (ODIN) methodology and are: Indicator long description, Indicator short description, Indicator code (if applicable), Indicator definition, Indicator data source (survey, admin records, or other source of the data), Indicator date of last update, and Agency responsible for construction of the indicator.</t>
      </text>
    </comment>
    <comment ref="BV1" authorId="41" shapeId="0" xr:uid="{9227F963-5270-4E26-806E-C889FB2AA357}">
      <text>
        <t>[Threaded comment]
Your version of Excel allows you to read this threaded comment; however, any edits to it will get removed if the file is opened in a newer version of Excel. Learn more: https://go.microsoft.com/fwlink/?linkid=870924
Comment:
    Sites that did have a statement of use but did not conform to an existing type of license are listed as 'no.'</t>
      </text>
    </comment>
    <comment ref="CA1" authorId="42" shapeId="0" xr:uid="{56CB56E1-3163-4BCD-BC32-7E4DB14EB613}">
      <text>
        <t>[Threaded comment]
Your version of Excel allows you to read this threaded comment; however, any edits to it will get removed if the file is opened in a newer version of Excel. Learn more: https://go.microsoft.com/fwlink/?linkid=870924
Comment:
    Geospatial standards and naming conventions for subnational administrative areas make it easier for users to combine different datasets by the admin name.</t>
      </text>
    </comment>
  </commentList>
</comments>
</file>

<file path=xl/sharedStrings.xml><?xml version="1.0" encoding="utf-8"?>
<sst xmlns="http://schemas.openxmlformats.org/spreadsheetml/2006/main" count="1626" uniqueCount="422">
  <si>
    <t>Data Site Evaluation Toolkit Analysis for Nepal</t>
  </si>
  <si>
    <t>Background website information</t>
  </si>
  <si>
    <t>Finding</t>
  </si>
  <si>
    <t xml:space="preserve">Number </t>
  </si>
  <si>
    <t xml:space="preserve">What is the number of sites evaluated </t>
  </si>
  <si>
    <t>Time period for the site evaluations (MM/DD/YYYY-MM/DD/YYYY)</t>
  </si>
  <si>
    <t>10/15/2019-11/18/2019</t>
  </si>
  <si>
    <t>Can someone find the sites?</t>
  </si>
  <si>
    <t xml:space="preserve">The majority of sites studied are not using best practices for search engine optimization (SEO) and do not appear in many search results. Consequently, many of these sites may not receive much traffic. The sites that perform better are linked with more established domains that have invested in best practices for SEO such as sitemaps and blogs. The poorly performing sites have few external sites linking to them. Eight sites had fewer than five domains linking to them. When a site links to another site it is a sign of trust and a crucial metric for SEO. External links are an important metric for Google and an important source of traffic for sites.  </t>
  </si>
  <si>
    <t>Percentage</t>
  </si>
  <si>
    <t>Summary Notes</t>
  </si>
  <si>
    <t>Sites found through the Nepal SERP rankings analysis using selected data terms</t>
  </si>
  <si>
    <t>Only seven sites appeared when performing a keyword analysis search with the websites. This means that the majority of sites may not appear when someone is searching for data related terms about Nepal. 
https://nepalmap.org/;
http://eq2015.npc.gov.np/;
http://nationaldata.gov.np/;
https://www.npc.gov.np/human_development_indicators_by_district/;
https://www.npc.gov.np/nationwide_distribution_of_hydro_projects/;
http://opendatanepal.com/;
https://nepalindata.com/</t>
  </si>
  <si>
    <t>Sites with at least one keyword in the top ten search engine results</t>
  </si>
  <si>
    <t>Only two sites appear in the top ten in search results for any term (data or not data related). The top ten results get about 90% of the traffic so this means that many sites could be getting very small amounts of traffic.
https://nepalindata.com/;
http://rds.icimod.org/</t>
  </si>
  <si>
    <t>Average page authority</t>
  </si>
  <si>
    <t>n/a</t>
  </si>
  <si>
    <t xml:space="preserve">Page authority is a metric that factors in many of the metrics related to search engine optimization below (site maps, inbound links, and broken links) to determine how well a domain is ranking in search results. It is scored on a scale of 1 to 100 (1 being the worst, 100 being the best) using an algorithm designed by Moz. 
Page authority between 40 and 50 is considered by Moz to be average, between 50 and 60 is considered good and over 60 is considered excellent. The average page authority for the Nepal DSET websites tested shows that the websites are ranking far below Moz's average and are not performing well in search results. </t>
  </si>
  <si>
    <t>Average domain authority</t>
  </si>
  <si>
    <r>
      <t>Domain authority (for the whole domain and not just the data portal or an individual page) is a metric that factors in many of the metrics</t>
    </r>
    <r>
      <rPr>
        <sz val="11"/>
        <rFont val="Calibri"/>
        <family val="2"/>
        <scheme val="minor"/>
      </rPr>
      <t xml:space="preserve"> related to search engine optimization below (site maps, inbound links, and broken links) </t>
    </r>
    <r>
      <rPr>
        <sz val="11"/>
        <color theme="1"/>
        <rFont val="Calibri"/>
        <family val="2"/>
        <scheme val="minor"/>
      </rPr>
      <t xml:space="preserve">to determine how well a domain is ranking in search results. It is scored on a scale of 1 to 100 (1 being the worst, 100 being the best) using an algorithm designed by Moz. 
Domain authority between 40 and 50 is considered by Moz to be average, between 50 and 60 is considered good and over 60 is considered excellent. The average domain authority for the Nepal DSET websites tested shows that the websites are ranking far below Moz's average and are not performing well in search results. The average domain authority score is higher than page authority for the Nepal DSET websites studied, which means that some of the domain names are bringing up the SEO scores for the individual pages. </t>
    </r>
  </si>
  <si>
    <t>Sites with greater than 99% uptime</t>
  </si>
  <si>
    <r>
      <t xml:space="preserve">The sites were tested for their uptime every 30 minutes using Uptime Robot. Greater than 99% uptime is considered the industry standard to ensure that a user can consistently access a site and trust that the site will be online. A few of the sites tested failed to pass this standard:
http://nationalgeoportal.gov.np/ - 0% online
http://nationaldata.gov.np/ - 51% online
</t>
    </r>
    <r>
      <rPr>
        <sz val="11"/>
        <rFont val="Calibri"/>
        <family val="2"/>
        <scheme val="minor"/>
      </rPr>
      <t>http://www.hrrpnepal.org/ - 97% online</t>
    </r>
  </si>
  <si>
    <t>Sites with robots.txt file</t>
  </si>
  <si>
    <t>Robots.txt files are helpful for search engine bots to crawl and index a site and are recommended to optimize a site for a search engine. The majority of the sites had a file present, but more testing could be done if they were formatted appropriately to allow for a search engine bot to efficiently crawl the site.</t>
  </si>
  <si>
    <t>Sites with XML site map</t>
  </si>
  <si>
    <t>XML site map files are helpful for search engine bots to crawl and index a site and are recommended to optimize a site for a search engine. The low number of sites with a site map could be affecting their search engine results.</t>
  </si>
  <si>
    <t>Sites with HTML site map</t>
  </si>
  <si>
    <t>HTML site map files are helpful for search engine bots to crawl and index a site and are recommended to optimize a site for a search engine. They can also be helpful to orient users. The low number of sites with an HTML site map could be affecting their search engine results.</t>
  </si>
  <si>
    <t>Sites with secure URL</t>
  </si>
  <si>
    <t xml:space="preserve">A secure HTTPS URL is a factor for search engine optimization and can increase the confidence that a user has in the site. </t>
  </si>
  <si>
    <t>Average number of broken 3XX links on sites</t>
  </si>
  <si>
    <t>The number of redirects (3XX) links on the sites tested are relatively low.</t>
  </si>
  <si>
    <t>Average number of broken 4XX links on sites</t>
  </si>
  <si>
    <t>The number of broken (4XX) links on the sites tested are relatively low.</t>
  </si>
  <si>
    <t>Average number of broken 5XX links on sites</t>
  </si>
  <si>
    <t xml:space="preserve">A few sites with a very high number of server errors (5xx) which is raising this number. But, overall, it doesn't appear to be too high. </t>
  </si>
  <si>
    <t>Average number of inbound links to sites</t>
  </si>
  <si>
    <t>There was a wide range of inbound links to sites and many sites had very few links. One site had 27,900 and that is skewing these results.</t>
  </si>
  <si>
    <t>Average number of inbound domains to sites</t>
  </si>
  <si>
    <t xml:space="preserve">Linking domains are a measure of trust in a website and are important for SEO. This number is relatively low, due to a high number of sites with very few linking domains. </t>
  </si>
  <si>
    <t>Number of sites with lower than 5 inbound domains</t>
  </si>
  <si>
    <t>A few sites only had 1 link, which was the GitHub data literacy page: https://geonepal.info/; http://ppip.gov.np/downloads; https://www.npc.gov.np/nationwide_distribution_of_hydro_projects/</t>
  </si>
  <si>
    <t>Number of sites with analytics installed</t>
  </si>
  <si>
    <t xml:space="preserve">There is a low number of sites with analytics installed and even for some of those, analytics aren't installed on all of the pages. </t>
  </si>
  <si>
    <t>Sites with Facebook account linked</t>
  </si>
  <si>
    <t>Few sites are using social, blogs and other content to increase the reach of their sites.</t>
  </si>
  <si>
    <t>Sites with Twitter account linked</t>
  </si>
  <si>
    <t xml:space="preserve">Sites with a blog linked </t>
  </si>
  <si>
    <t>How accessible is the site?</t>
  </si>
  <si>
    <t>Number</t>
  </si>
  <si>
    <t>Sites with Safari usability issues</t>
  </si>
  <si>
    <t>The issues found were mostly smaller or more minor and didn't affect many sites.</t>
  </si>
  <si>
    <t>Sites with Chrome usability issues</t>
  </si>
  <si>
    <t>Sites with Internet Explorer usability issues</t>
  </si>
  <si>
    <t>Though there were more issues with internet explorer than Chrome or Safari, fewer people use internet explorer, which makes this less of a priority to fix.</t>
  </si>
  <si>
    <t>Sites with mobile usability issues</t>
  </si>
  <si>
    <t>Average size of the site (mb)</t>
  </si>
  <si>
    <t>The average size of the site is a bit higher than average, which can slow down load time.</t>
  </si>
  <si>
    <t>Average site load time (seconds)</t>
  </si>
  <si>
    <t>Sites with contact information available</t>
  </si>
  <si>
    <t xml:space="preserve">Most sites had contact information though many of the standalone portals did not. </t>
  </si>
  <si>
    <t>Home button displayed on all pages</t>
  </si>
  <si>
    <t xml:space="preserve">Sites that follow clear navigational rules and have a home button easily visible across the site are easier for users to navigate. Some sites were missing easy to find home buttons and assessors found other navigational issues with the site design as well. </t>
  </si>
  <si>
    <t>Sites available in English</t>
  </si>
  <si>
    <t xml:space="preserve">Almost all sites were available in English. </t>
  </si>
  <si>
    <t>Sites available in Nepali</t>
  </si>
  <si>
    <t>Few sites were available in Nepali. And the translation for the website elements did not work for all portions of the website.</t>
  </si>
  <si>
    <t>Sites available in English and Nepali</t>
  </si>
  <si>
    <t>Few sites were available in both English and Nepali.</t>
  </si>
  <si>
    <t>Sites only available in English</t>
  </si>
  <si>
    <t>Sites only available in Nepali</t>
  </si>
  <si>
    <t>Sites available in other languages</t>
  </si>
  <si>
    <t>Sites with issues for users with low vision or blind</t>
  </si>
  <si>
    <t>Sites with issues for users with physical or motor disabilities</t>
  </si>
  <si>
    <t>Average Google Lighthouse accessibility score</t>
  </si>
  <si>
    <t>Sites with user guides</t>
  </si>
  <si>
    <t>Sites with FAQ pages</t>
  </si>
  <si>
    <t>Sites with forums</t>
  </si>
  <si>
    <t>Can the data on the sites be used?</t>
  </si>
  <si>
    <t>Sites that have CSV or Excel download formats available</t>
  </si>
  <si>
    <t>These are the most basic machine-readable formats. It is encouraging to see that many sites have an option to download them.</t>
  </si>
  <si>
    <t>Sites that have JSON or XML download formats available</t>
  </si>
  <si>
    <t>These file formats are easier to use for more advanced data functions.</t>
  </si>
  <si>
    <t>Sites that have image, PDF, or PPT download formats available</t>
  </si>
  <si>
    <t>Many of the sites tested displayed both machine readable and image file formats which are helpful for lower capacity users.</t>
  </si>
  <si>
    <t>Sites that have .txt and .doc file formats available</t>
  </si>
  <si>
    <t>Sites that have at least one machine-readable download format available</t>
  </si>
  <si>
    <t>Sites with map visualizations available</t>
  </si>
  <si>
    <t>A large proportion of the sites tested had map visualizations which are helpful for lower capacity users.</t>
  </si>
  <si>
    <t>Sites with chart visualizations available</t>
  </si>
  <si>
    <t>A large proportion of the sites tested had chart visualizations which are helpful for lower capacity users.</t>
  </si>
  <si>
    <t>Sites with tables available</t>
  </si>
  <si>
    <t>Sites with visualizations that can be modified to fit user specifications</t>
  </si>
  <si>
    <t>The ability to modify visualizations to user specifications can help develop visualizations for decision making inside the website, which may be quicker for all users and easier for lower capacity users.</t>
  </si>
  <si>
    <t>Sites with the ability to filter by category or topic</t>
  </si>
  <si>
    <t>Sites with a bulk download option</t>
  </si>
  <si>
    <t>Sites that have a non-proprietary download format option</t>
  </si>
  <si>
    <t>Sites with indicators that are accompanied by metadata</t>
  </si>
  <si>
    <t>Site with the full ODIN-required metadata elements available</t>
  </si>
  <si>
    <t>Sites with the metadata available in multiple language options</t>
  </si>
  <si>
    <t>Sites with a statement of use that clearly applies to all data on  the site</t>
  </si>
  <si>
    <t>Sites with a sign-in required to access the data or other portions of the site</t>
  </si>
  <si>
    <t>Sites that support APIs</t>
  </si>
  <si>
    <t>Site with documentation for their APIs</t>
  </si>
  <si>
    <t>All of the sites that had APIs also featured documentation on how to use them.</t>
  </si>
  <si>
    <t>Site with subnational data available</t>
  </si>
  <si>
    <t>Name</t>
  </si>
  <si>
    <t>URL</t>
  </si>
  <si>
    <t>Domain</t>
  </si>
  <si>
    <t>Types of data</t>
  </si>
  <si>
    <t>Creator</t>
  </si>
  <si>
    <t>Range of dates for the site evaluation (MM/DD/YYYY-MM/DD/YYYY)</t>
  </si>
  <si>
    <t>Can someone find the site?</t>
  </si>
  <si>
    <t>Ranking score for selected keywords</t>
  </si>
  <si>
    <t>Number of keywords in the top 10 search results</t>
  </si>
  <si>
    <t>Top ranking SEO keywords for the site - keyword and rank</t>
  </si>
  <si>
    <t>What was the percentage of time that the website was online during the investigation period?</t>
  </si>
  <si>
    <t>Robots.txt file available</t>
  </si>
  <si>
    <t>XML site map available</t>
  </si>
  <si>
    <t>HTML site map available</t>
  </si>
  <si>
    <t>HTTPS URL</t>
  </si>
  <si>
    <t># 5XX errors on the site? (server error)</t>
  </si>
  <si>
    <t># of broken links on site 4XX? (client error)</t>
  </si>
  <si>
    <t xml:space="preserve"># of 3XX redirects? </t>
  </si>
  <si>
    <t>Page authority</t>
  </si>
  <si>
    <t>Domain authority</t>
  </si>
  <si>
    <t># inbound domain links to site</t>
  </si>
  <si>
    <t># inbound links to site</t>
  </si>
  <si>
    <t>Facebook linked to platform</t>
  </si>
  <si>
    <t>Twitter linked to platform</t>
  </si>
  <si>
    <t>Are any other social media platforms linked to the site? Please list.</t>
  </si>
  <si>
    <t>Blog linked to platform</t>
  </si>
  <si>
    <t>URL for blog</t>
  </si>
  <si>
    <t>Notes on findability</t>
  </si>
  <si>
    <t>Site usability issues in Safari</t>
  </si>
  <si>
    <t>List Safari usability issues</t>
  </si>
  <si>
    <t>Site usability issues in Chrome</t>
  </si>
  <si>
    <t>List Chrome usability issues</t>
  </si>
  <si>
    <t>List Internet Explorer usability issues</t>
  </si>
  <si>
    <t>List mobile issues</t>
  </si>
  <si>
    <t>Site size (mb)</t>
  </si>
  <si>
    <t>Site load time (seconds)</t>
  </si>
  <si>
    <t>Recommendations to improve speed</t>
  </si>
  <si>
    <t>Contact information available</t>
  </si>
  <si>
    <t>Site available in Nepali</t>
  </si>
  <si>
    <t>Site available in English</t>
  </si>
  <si>
    <t>Site available in other languages</t>
  </si>
  <si>
    <t>Issues for users with low vision or blind</t>
  </si>
  <si>
    <t>Issues for users with physical or motor disabilities</t>
  </si>
  <si>
    <t>Google Lighthouse accessibility score</t>
  </si>
  <si>
    <t xml:space="preserve">Are user guides available for the data site? </t>
  </si>
  <si>
    <t>Is there a page or section of frequently asked questions (FAQs)?</t>
  </si>
  <si>
    <t>Is there a forum for users to help each other?</t>
  </si>
  <si>
    <t>Notes on usability</t>
  </si>
  <si>
    <t>Can someone use the data on the site?</t>
  </si>
  <si>
    <t>CSV or Excel download format available?</t>
  </si>
  <si>
    <t>JSON or XML formats available?</t>
  </si>
  <si>
    <t>Text file available: .txt and .doc file formats available?</t>
  </si>
  <si>
    <t>Image, PDF, or ppt file formats available?</t>
  </si>
  <si>
    <t>Is at least one of the formats machine readable?</t>
  </si>
  <si>
    <t>Are there any other types of download formats available?</t>
  </si>
  <si>
    <t>Map visualizations available?</t>
  </si>
  <si>
    <t>Chart visualizations available?</t>
  </si>
  <si>
    <t>Tables available?</t>
  </si>
  <si>
    <t>Can the visualizations be modified to fit user specifications?</t>
  </si>
  <si>
    <t>Did any other usability issues come up when testing the site?</t>
  </si>
  <si>
    <t>Can the data on the site be filtered by category or topic?</t>
  </si>
  <si>
    <t>Is there a bulk download option, permitting the entire database or multiple datasets to be downloaded at the same time?</t>
  </si>
  <si>
    <t>Can the data be downloaded in a non-proprietary format?</t>
  </si>
  <si>
    <t>Are all the indicators accompanied by metadata?</t>
  </si>
  <si>
    <t>What elements of metadata are missing?</t>
  </si>
  <si>
    <t xml:space="preserve">Are metadata available in all the languages supported by the data site? </t>
  </si>
  <si>
    <t>Is there a statement of the license or terms of use that clearly applies to all data provided through the site?</t>
  </si>
  <si>
    <t>Do the terms of use conform to a CC0, CC-BY, CC BY-SA, or other open data license?</t>
  </si>
  <si>
    <t>Is a sign-in required to access the data or other portions of the data site?</t>
  </si>
  <si>
    <t>Does the data site support APIs?</t>
  </si>
  <si>
    <t>If the data site supports APIs, is there documentation for the API?</t>
  </si>
  <si>
    <t>Is subnational data available on the site?</t>
  </si>
  <si>
    <t>Notes on data usability</t>
  </si>
  <si>
    <t>NepalMap</t>
  </si>
  <si>
    <t>https://nepalmap.org/</t>
  </si>
  <si>
    <t>Nepal government data</t>
  </si>
  <si>
    <t>Code for Nepal</t>
  </si>
  <si>
    <t>10/8/2019-10/9/2019</t>
  </si>
  <si>
    <t>yes</t>
  </si>
  <si>
    <t>no</t>
  </si>
  <si>
    <t>http://codefornepal.org/</t>
  </si>
  <si>
    <t>The arguments.caller property is not supported in standards mode in IE9 or later.</t>
  </si>
  <si>
    <t>Leverage browser caching</t>
  </si>
  <si>
    <t>Background and foreground colors do not have a sufficient contrast ratio; missing names and labels for attributes to be used by screen readers</t>
  </si>
  <si>
    <t>Indicator long description, short description, definition, date of last update</t>
  </si>
  <si>
    <t>CC BY-USA</t>
  </si>
  <si>
    <t>The download page takes the user to other sites and can be a little confusing to use. It also takes users to a GitHub page which is hard for users with less technical ability.</t>
  </si>
  <si>
    <t>2015 Nepal Earthquake: Open Data Portal</t>
  </si>
  <si>
    <t>http://eq2015.npc.gov.np/</t>
  </si>
  <si>
    <t>Download, explore and visualize data for the eleven severely affected districts of the 2015 Nepal Earthquake.</t>
  </si>
  <si>
    <t>Kathmandu Living Labs</t>
  </si>
  <si>
    <t>10/15/2019-10/29/2019</t>
  </si>
  <si>
    <t>http://www.d4dnepal.org/2018/10/03/nepal-earthquake-data-the-good-the-bad-and-how-you-can-help/</t>
  </si>
  <si>
    <t>The code "http://eq2015.npc.gov.np:blog" provided the d4nepal as the first google result, which published information from Kathmandu Living Labs, the developers of the data platform. On the platform home page, users have to take several steps to navigate to the Kathmandu blog: Home &gt; Scroll to bottom, click Kathmandu Living Labs &gt; Blog &gt; Archives: October 2018. This blog is not a direct link to the home page, and does not come up in the code google search.</t>
  </si>
  <si>
    <t>Optimize images; serve scaled images</t>
  </si>
  <si>
    <t>Contact information not available on data platform, but is available on developers website. Navigate: Home &gt; bottom, Kathmandu Living Labs &gt; Contact. Provides address, email and phone number.</t>
  </si>
  <si>
    <t>yes: zip files containing csv files</t>
  </si>
  <si>
    <t>Indicator definition, data source, date of last update</t>
  </si>
  <si>
    <t>National Data Portal-Nepal</t>
  </si>
  <si>
    <t>http://nationaldata.gov.np/</t>
  </si>
  <si>
    <t>National Planning Commission, Central Bureau of Statistics</t>
  </si>
  <si>
    <t>Has the icons for Social media but they don't work.
Could not crawl the site for the page authority due to the following error from Moz: Could not crawl the page for the ranking due to the following error "We were unable to access your site due to a page timeout on your robots.txt, which prevented us from crawling the rest of your site. It is possible that other browsers and search engines are encountering this problem and aborting their sessions as well. Although this may have been caused by a temporary outage, we recommend making sure your network and server are working correctly and that your page loads without issue. Typically errors like this should be investigated and fixed by the site webmaster. Read our troubleshooting guide."</t>
  </si>
  <si>
    <t>The getElementsByClassName() method is not implemented by some older browsers and The querySelectorAll() method is not implemented by some older browsers</t>
  </si>
  <si>
    <t>yes: address, phone, fax, email</t>
  </si>
  <si>
    <t>Indicator long description, short description, definition, data source, date of last update</t>
  </si>
  <si>
    <t>The site has many data categories and pages with no data.</t>
  </si>
  <si>
    <t>Nepal Human Development Indicators by District</t>
  </si>
  <si>
    <t>https://www.npc.gov.np/human_development_indicators_by_district/</t>
  </si>
  <si>
    <t>Visualization Dashboard based on Nepal Human Development Report 2014</t>
  </si>
  <si>
    <t>http://www.kathmandulivinglabs.org/</t>
  </si>
  <si>
    <t>Internet Explorer, Chrome and Firefox display a security warning when a secure https: web page includes http: content.</t>
  </si>
  <si>
    <t>Clickable elements are too close together</t>
  </si>
  <si>
    <t>n/a - This test didn't work on GtMetrix for the speed evaluation because of the following error: "Analysis Error
The SSL certificate for this site is not trusted in all web browsers</t>
  </si>
  <si>
    <t>Background and foreground colors do not have a sufficient contrast ratio; missing names and labels for attributes to be used by screen readers; Zoom disabled for a portion of the page</t>
  </si>
  <si>
    <t xml:space="preserve">yes </t>
  </si>
  <si>
    <t xml:space="preserve">The site does not allow you to fully identify the "compare" button, or to visualize data modifications. </t>
  </si>
  <si>
    <t>Hydropower Projects in Nepal</t>
  </si>
  <si>
    <t>https://www.npc.gov.np/nationwide_distribution_of_hydro_projects/</t>
  </si>
  <si>
    <t>Time series visualization of nationwide distribution of hydro projects</t>
  </si>
  <si>
    <t>Government of Nepal</t>
  </si>
  <si>
    <t>This site appears as if it is online but only displays a loading icon when the page is opened. Portions of the site were investigated but the functionality of the site and data usability could not be.</t>
  </si>
  <si>
    <t>Internet Explorer, Chrome and Firefox display a security warning when a secure https: web page includes http: content.</t>
  </si>
  <si>
    <t>data portal does not load</t>
  </si>
  <si>
    <t>Open Data Nepal</t>
  </si>
  <si>
    <t>http://opendatanepal.com/</t>
  </si>
  <si>
    <t>Data related to Nepal in open format and fulfills the increasing public demand to make government transparent and accountable</t>
  </si>
  <si>
    <t>Open Knowledge Nepal</t>
  </si>
  <si>
    <t>Chrome and Firefox display multiple security warnings for password fields that don't use HTTPS.</t>
  </si>
  <si>
    <t>Binary element behaviors are not supported by IE11 or later.</t>
  </si>
  <si>
    <t>yes: email</t>
  </si>
  <si>
    <t>Yes: GeoJSON , Shape and TSV</t>
  </si>
  <si>
    <t xml:space="preserve">Indicator long description, short description, definition </t>
  </si>
  <si>
    <t>Creative Commons Attribution International License 4.0</t>
  </si>
  <si>
    <t>The main link for the API documentation on the site is broken, but it can be found through the datasets: http://opendatanepal.com/dataset/load-profile-nepal-electricity/resource/2a18312b-7815-4bf2-8d46-97663e550811</t>
  </si>
  <si>
    <t>Nepal in Data:: A Gateway to Development Data &amp; Statistics in Nepal</t>
  </si>
  <si>
    <t>https://nepalindata.com/</t>
  </si>
  <si>
    <t>Bikas Udhyami</t>
  </si>
  <si>
    <t>https://nepalindata.com/news/</t>
  </si>
  <si>
    <t xml:space="preserve">Google analytics is installed but not on all pages on the site. </t>
  </si>
  <si>
    <t>The children[] array is not implemented by some older browsers; The querySelectorAll() method is not implemented by some older browsers; and The tel: URL scheme is not supported by some desktop browsers and tablets.</t>
  </si>
  <si>
    <t>Internet Explorer, Chrome and Firefox display a security warning when a secure https: web page includes http: content and The tel: URL scheme is not supported by some desktop browsers and tablets.</t>
  </si>
  <si>
    <t>Binary element behaviors are not supported by IE11 or later; Internet Explorer, Chrome and Firefox display a security warning when a secure https: web page includes http: content; 	The tel: URL scheme is not supported by some desktop browsers and tablets.</t>
  </si>
  <si>
    <t>Serve scaled images; Optimize images; Enable compression; Leverage browser caching; Defer parsing of JavaScript</t>
  </si>
  <si>
    <t>yes: name, address, email, phone</t>
  </si>
  <si>
    <t>yes, not possible to reach all elements on the page with keyboard commands</t>
  </si>
  <si>
    <t>Indicator long description, short description, definition </t>
  </si>
  <si>
    <t>EMapping System</t>
  </si>
  <si>
    <t>https://emap.nrb.org.np/</t>
  </si>
  <si>
    <t>Financial Inclusion Dashboard</t>
  </si>
  <si>
    <t>Nepal Rastra Bank</t>
  </si>
  <si>
    <t>101 (but for the parent site)</t>
  </si>
  <si>
    <t>Defer parsing of JavaScript; Combine images using CSS sprites; Enable compression; Leverage browser caching; Minify CSS; Optimize images; Minify JavaScript; Inline small CSS; Avoid CSS @import</t>
  </si>
  <si>
    <t>missing names and labels for attributes to be used by screen readers</t>
  </si>
  <si>
    <t>The pdf download does not allow users to pick which graphs they would like displayed. The download is just as shown on the web page, with five or six graphs. </t>
  </si>
  <si>
    <t>Indicator long description, definition, data source, date of last update</t>
  </si>
  <si>
    <t>NepStat Database Portal</t>
  </si>
  <si>
    <t>https://nepstat.iids.org.np/</t>
  </si>
  <si>
    <t>Institute for Integrated Development Studies</t>
  </si>
  <si>
    <t>8 (but for a separate document on parent site)</t>
  </si>
  <si>
    <t>http://www.iids.org.np/</t>
  </si>
  <si>
    <t>Enable compression; Serve scaled images</t>
  </si>
  <si>
    <t>The CSV downloads do not label the axes and dates are listed as "####." The user must click on each individual cell in order to read the date recorded, limiting data readability and overall usability</t>
  </si>
  <si>
    <t>Indicator long description, definition, date of last update</t>
  </si>
  <si>
    <t>National Geospatial Portal</t>
  </si>
  <si>
    <t>http://nationalgeoportal.gov.np/</t>
  </si>
  <si>
    <t>Geospatial data and associated information services</t>
  </si>
  <si>
    <t>Survey Department, Geographic Information Infrastructure Division (NGIID), Government of Nepal.</t>
  </si>
  <si>
    <t>Not listed in top 10 for any of the search terms</t>
  </si>
  <si>
    <t xml:space="preserve">This site could not be reached during the evaluation period and so only portions of the site were tested.
Also performed a manual search for the domain and not listed in the top ten sites for any of the searches. </t>
  </si>
  <si>
    <t xml:space="preserve"> </t>
  </si>
  <si>
    <t>CensusInfo Nepal 2011</t>
  </si>
  <si>
    <t>http://dataforall.org/dashboard/nepalcensus/</t>
  </si>
  <si>
    <t>Dashboard on Economy, Household, Occupation, Education, Social factors etc.</t>
  </si>
  <si>
    <t>Central Bureau Of Statistics</t>
  </si>
  <si>
    <t xml:space="preserve">Also performed a manual search for the domain and not listed in the top ten sites for any of the searches. </t>
  </si>
  <si>
    <t>Leverage browser caching; Minify JavaScript; Defer parsing of JavaScript</t>
  </si>
  <si>
    <t>yes, no visual focus on the selection of the element on the page</t>
  </si>
  <si>
    <t>Only the map can be modified to fit user specifications. On population and housing, when attempting to download the data in tables, the download format drop down button is hidden, and users cannot download the table. </t>
  </si>
  <si>
    <t>Public Procurement Transparency Initiative in Nepal</t>
  </si>
  <si>
    <t>http://ppip.gov.np/downloads</t>
  </si>
  <si>
    <t>Procurement data</t>
  </si>
  <si>
    <t xml:space="preserve">Checked for the social media on their main site and not just their downloads site but still didn't return any results
Also performed a manual search for the domain and not listed in the top ten sites for any of the searches. </t>
  </si>
  <si>
    <t>Binary element behaviors are not supported by IE11 or later</t>
  </si>
  <si>
    <t>Enable compression; Leverage browser caching</t>
  </si>
  <si>
    <t xml:space="preserve">yes: email (2), phone, address, phone, fax </t>
  </si>
  <si>
    <t>CSV data not formatted well: information not clearly organized. Difficult for users to navigate, regardless of technical ability. Map data visualization limited to procurement entities shown as points; user cannot clearly separate, manipulate, or interact with the OpenStreetMap</t>
  </si>
  <si>
    <t>Infrastructure Management System Dhangadi</t>
  </si>
  <si>
    <t>https://ims.susasan.org/dhangadhi</t>
  </si>
  <si>
    <t>Dashboard that tracks progresses of infrastructure projects in Dhangadi</t>
  </si>
  <si>
    <t>Dhangadhi Sub-Metropolitan City</t>
  </si>
  <si>
    <t>yes, not possible to reach all elements on the page and there is no visual focus on the selection of the element on the page</t>
  </si>
  <si>
    <t>CSV data not formatted well: information not clearly organized. Difficult for users to navigate, regardless of technical ability. </t>
  </si>
  <si>
    <t>Indicator long description, definition, data source, agency responsible for construction of the indicator, date of last update</t>
  </si>
  <si>
    <t>Sustainable use of Technology for Public Sector Accountability in Nepal</t>
  </si>
  <si>
    <t>https://susasan.org/</t>
  </si>
  <si>
    <t>Links to tools and apps</t>
  </si>
  <si>
    <t>Centre for International Studies and Cooperation (CECI)</t>
  </si>
  <si>
    <t>yes, YouTube</t>
  </si>
  <si>
    <t>https://medium.com/susasan</t>
  </si>
  <si>
    <t>Enable compression; Serve scaled images; Leverage browser caching</t>
  </si>
  <si>
    <t>yes: email, phone, and contact us page.</t>
  </si>
  <si>
    <t xml:space="preserve">One of the portals could not be translated into English. It looked like the code was set up as and I frame. </t>
  </si>
  <si>
    <t>Indicator long description, short description, definition</t>
  </si>
  <si>
    <t>This page is really a list of different portals and tools. Each portal was very briefly evaluated for content and to review for the DSET.</t>
  </si>
  <si>
    <t>Kathmandu valley utility mapping initiative</t>
  </si>
  <si>
    <t>http://naxa.com.np/light/</t>
  </si>
  <si>
    <t>Data on where street lights are and what their conditions are</t>
  </si>
  <si>
    <t>Youth Innovation Lab and NAXA</t>
  </si>
  <si>
    <t>Enable compression; Leverage browser caching; Minify JavaScript</t>
  </si>
  <si>
    <t>Background and foreground colors do not have a sufficient contrast ratio.</t>
  </si>
  <si>
    <t>yes, visual focus cannot be seen on all the elements of the page</t>
  </si>
  <si>
    <t xml:space="preserve">A few of the buttons didn't work on the site, like the data download button. Some of the functions for the site only work through an app, which wasn't downloaded for this test.
It also doesn't have an easy way to get back to the home page that hosts the site. </t>
  </si>
  <si>
    <t>Yes, the data download button doesn't work and is sent to an empty link. This is a pretty site but it isn't very functional.</t>
  </si>
  <si>
    <t>There aren't any data downloads available but some of the visualizations seem to work well enough. 
This is not counted as having subnational data because the subnational data in the visualizations are not available for download</t>
  </si>
  <si>
    <t>Hydro Map project</t>
  </si>
  <si>
    <t>http://hydro.naxa.com.np/</t>
  </si>
  <si>
    <t>Interactive web mapping, datasets and statistics on Hydropower Projects in Nepal</t>
  </si>
  <si>
    <t>Niti Foundation</t>
  </si>
  <si>
    <t>Leverage browser caching; Minimize redirects; Defer parsing of JavaScript; Avoid bad requests</t>
  </si>
  <si>
    <t>The site shows that it has had a total of 5517 visitors  to the page. There are links to other sites with contact information but nothing on the page. </t>
  </si>
  <si>
    <t>The datasets page takes a while to load. </t>
  </si>
  <si>
    <t>Indicator long description, short description, definition, agency responsible for construction of the indicator, date of last update</t>
  </si>
  <si>
    <t>Province Information</t>
  </si>
  <si>
    <t>http://103.69.124.141/gis</t>
  </si>
  <si>
    <t xml:space="preserve">The inbound links and domains, page authority, and domain authority were not evaluated due to difficulties faced when crawling the site with Moz. It appears to be related to the formatting of the URLs. 
Also performed a manual search for the domain and not listed in the top ten sites for any of the searches. </t>
  </si>
  <si>
    <t>Enable compression; Serve scaled images; Defer parsing of JavaScript; Leverage browser caching</t>
  </si>
  <si>
    <t>Contact information is available but it's only emails and it's hidden under the developers page. 
Google lighthouse couldn't be run on this site because of it's structure.</t>
  </si>
  <si>
    <t>The page was a little hard to figure out and find the data. It is more of a link to other sites that contain data and a source for JPG maps of districts than it is a datahub.</t>
  </si>
  <si>
    <t>Indicator long description, short description, definition, data source, agency responsible for construction of the indicator, date of last update</t>
  </si>
  <si>
    <t>Nepal GeoNode</t>
  </si>
  <si>
    <t>https://geonepal.info/</t>
  </si>
  <si>
    <t>public platform for curated GIS data of Nepal</t>
  </si>
  <si>
    <t>GeoNode</t>
  </si>
  <si>
    <t>The children[] array is not implemented by some older browsers.</t>
  </si>
  <si>
    <t>Leverage browser caching; Defer parsing of JavaScript; Optimize images</t>
  </si>
  <si>
    <t>yes, visual focus cannot be seen on all the elements on the page</t>
  </si>
  <si>
    <t>yes, kml; gml; tiles; tiff and a bunch of others</t>
  </si>
  <si>
    <t>The visualization layers can be changed but the data can't be changed or filtered to change the visualization.</t>
  </si>
  <si>
    <t xml:space="preserve">Indicator long description, short description, definition, date of last update </t>
  </si>
  <si>
    <t>Open Data Commons Open Database License </t>
  </si>
  <si>
    <t>Housing Recovery and Reconstruction Platform</t>
  </si>
  <si>
    <t>http://www.hrrpnepal.org/</t>
  </si>
  <si>
    <t>Dashboards, Data and Charts on Post earthquake housing recovery and reconstruction</t>
  </si>
  <si>
    <t>HRRP Nepal</t>
  </si>
  <si>
    <t>yes, flipboard and flickr</t>
  </si>
  <si>
    <t>https://www.hrrpnepal.org/news-events-detail/123</t>
  </si>
  <si>
    <t>Optimize images; Avoid landing page redirects; Defer parsing of JavaScript; Combine images using CSS sprites; Leverage browser caching</t>
  </si>
  <si>
    <t>yes, email and phone number</t>
  </si>
  <si>
    <t>The site has many different PDF files of different datasets but few of these are available in a machine-readable format.</t>
  </si>
  <si>
    <t>Regional Database System</t>
  </si>
  <si>
    <t>http://rds.icimod.org/</t>
  </si>
  <si>
    <t>Central data repository for different thematic areas in the Hindu Kush Himalayan (HKH) region</t>
  </si>
  <si>
    <t>ICIMOD</t>
  </si>
  <si>
    <t>icmod file - 2 
maps site icimod.org - 4</t>
  </si>
  <si>
    <t>Google Analytics not on all pages
Appears as http://www.icimod.org/?q=17891</t>
  </si>
  <si>
    <t>The querySelectorAll() method is not implemented by some older browsers.</t>
  </si>
  <si>
    <t>Enable compression; Optimize images; Leverage browser caching; Minify JavaScript; Minify CSS; Combine images using CSS sprites</t>
  </si>
  <si>
    <t>missing names and labels for attributes to be used by screen readers; Zoom disabled for a portion of the page</t>
  </si>
  <si>
    <t xml:space="preserve">Indicator definition, date of last update </t>
  </si>
  <si>
    <t>Nepal Disability Portal</t>
  </si>
  <si>
    <t>http://nepaldisabilityportal.org/</t>
  </si>
  <si>
    <t>The Disability Portal is a centralized repository of data and information about disability in Nepal.</t>
  </si>
  <si>
    <t>D4D</t>
  </si>
  <si>
    <t xml:space="preserve">They have the icons for social media but they don't link to anything
There is a newsletter but not a blog
Also performed a manual search for the domain and not listed in the top ten sites for any of the searches. </t>
  </si>
  <si>
    <t>The getElementsByClassName() method is not implemented by some older browsers and This video element uses a source with poor cross-browser support. Only the MP4 video format is well supported across desktop and mobile browsers.</t>
  </si>
  <si>
    <t>This video element uses a source with poor cross-browser support. Only the MP4 video format is well supported across desktop and mobile browsers.</t>
  </si>
  <si>
    <t>Serve scaled images; optimize images; combine images using sprites</t>
  </si>
  <si>
    <t>SDG Sub-national indicators</t>
  </si>
  <si>
    <t>https://dataviz.worldbank.org/views/ProvincialSDGDashboardv8/Province?iframeSizedToWindow=true&amp;:embed=y&amp;:showAppBanner=false&amp;:display_count=no&amp;:showVizHome=no</t>
  </si>
  <si>
    <t>SDG</t>
  </si>
  <si>
    <t>World Bank Nepal</t>
  </si>
  <si>
    <t>You can embed the code on a page, but there aren't any other social media accounts attached.</t>
  </si>
  <si>
    <t xml:space="preserve">The ReadyState property is not implemented by some older browsers and CSS expressions are only supported by Internet Explorer.	</t>
  </si>
  <si>
    <t xml:space="preserve">CSS expressions are only supported by Internet Explorer.	</t>
  </si>
  <si>
    <t>The element.attachEvent method was removed in Internet Explorer 11.</t>
  </si>
  <si>
    <t>Serve scaled images; Optimize images; Combine images using sprites</t>
  </si>
  <si>
    <t>While using the site The following error came up and prevented the evaluation from happening for a while: "Unable to connect to the data source. The directory is missing or has been moved: D:/Tableau Server/data/tabsvc/temp/TableauTemp/385908153/Data/Tableau"</t>
  </si>
  <si>
    <t>yes, crosstab and tableau workbook</t>
  </si>
  <si>
    <t>The most common issues were:
Background and foreground colors do not have a sufficient contrast ratio; 
missing names and labels for attributes to be used by screen readers; and
zoom disabled for a portion of the page</t>
  </si>
  <si>
    <t>Every site tested was missing at least one of the required metadata elements for ODIN. This, however, was only tested on a few datasets and is not a full evaluation of all the metadata on the sites.</t>
  </si>
  <si>
    <t>Site with subnational names that conform to geospatial standards</t>
  </si>
  <si>
    <t xml:space="preserve">Assessors reviewed a sampling of data from the sites but couldn't find any consistent standard that was in use in Nepal for province names, consequently, it wasn't possible to evaluate this question. </t>
  </si>
  <si>
    <t>The following licenses were in the sample. 
CCBY 4.0 - 3
CCBY USA - 1
Open Data Commons Open Database License  - 1
Statements of use that don't fit into international categories - 2</t>
  </si>
  <si>
    <t xml:space="preserve">Assessor had to create and account and password to sign in and find the data, though a few datasets were available without registering. Approval to use the site was also not granted immediately and no response was given to the request to access the site. </t>
  </si>
  <si>
    <t xml:space="preserve">The Regional Database System (http://rds.icimod.org/) required a sign in to access the some of their data, though there were datasets that could be downloaded without signing in. Approval to use the site was not granted immediately and no response was given to the request to access the data. </t>
  </si>
  <si>
    <t>If subnational data are available, do the subnational names for administrative areas conform to geospatial standards?</t>
  </si>
  <si>
    <t xml:space="preserve">Nepal map with district - 39 </t>
  </si>
  <si>
    <t>Though there isn't a blog specifically for the nepalmap.org, the code for Nepal blog is related and may pull traffic to the site and support the site's SEO efforts.</t>
  </si>
  <si>
    <t>Data and information related to geography, natural resources, environment, demographics, social, economic, and governance etc.</t>
  </si>
  <si>
    <t>Leverage browser caching; serve scaled images</t>
  </si>
  <si>
    <t>Marotiri google map -  41</t>
  </si>
  <si>
    <t>hydroelectricity in Nepal - 20
hydropower companies Nepal -20
hydroelectric power Nepal  -26</t>
  </si>
  <si>
    <t>The site evaluation tool for speed retrieved an error message.</t>
  </si>
  <si>
    <t>Enable compression; Minify JavaScript; Serve resources from a consistent URL</t>
  </si>
  <si>
    <t>Data indicators on agriculture and land; civil society and foreign aid; economy, market and finance; infrastructure, communication and technology; state and politics; the sustainable development goals; etc.</t>
  </si>
  <si>
    <t>nepalin	-2
Nepal stats pic - 8
Nepal country data -16
Nepalese numbers - 32
mepal website - 34</t>
  </si>
  <si>
    <t>Time series data of Nepal on Economics, Banking and Finance, Agriculture, Environment etc.</t>
  </si>
  <si>
    <t>Users can search by fiscal year, procurement type, etc. on other pages, but cannot download data. Downloadable data is only on download page.
There is an internal API that if a user is sophisticated enough, can figure out how to make calls to but there aren't any guides and it is very hard to find so it is not counted as having an API</t>
  </si>
  <si>
    <t>Users can search by year(s) budget, ward, etc. on other pages, but cannot download data. Downloadable data is only on download page.</t>
  </si>
  <si>
    <t>Portal on distribution of metropolitan, VDC, etc. of the seven provinces</t>
  </si>
  <si>
    <t>The children[] array is not implemented by some older browsers and the Ready State property is not implemented by some older browsers.</t>
  </si>
  <si>
    <t>Binary element behaviors are not supported by IE11 or later and Internet Explorer 11 no longer supports the XDomainRequest object.</t>
  </si>
  <si>
    <t>There is the option to translate the site into many different languages, but it is only partially functional and mostly just for the titles.</t>
  </si>
  <si>
    <t xml:space="preserve">Can't find a twitter profile but their page is optimized for twitter and Facebook. Facebook doesn't have tags for creators
There is a  news and a partners story page for the blog. They also have a bunch of different social platforms linked. 
Also performed a manual search for the domain and not listed in the top ten sites for any of the searches. </t>
  </si>
  <si>
    <t>Though the site does have a button for English and Nepali at the top, the Nepali language link doesn't work. Tried to set my location in chrome to Nepal but it still didn't change to Nepali. But a few of the elements on the site are available in Nepali</t>
  </si>
  <si>
    <t>Nepal accessible - 25</t>
  </si>
  <si>
    <t xml:space="preserve">A few elements of this site could not be evaluated because the site is structured like an iframe and not a traditional website. This made it difficult for a portion of the Moz evaluation and the  uptime ratings, but we can assume that the uptime is probably fine because it is using WB servers. 
Reviewed the page source code for any information on the analytics but couldn't find adobe or google installed. </t>
  </si>
  <si>
    <t>The following sites had failing accessibility scores, according to Google Lighthouse's accessibility audit which reviews a range of accessibility issues on a site.
Nepal Map - 42
Nepal Human Development Indicators by District - 29
Open Data Nepal - 47
Nepal in Data: A Gateway to Development Data &amp; Statistics in Nepal - 62
EMapping System - 40
CensusInfo Nepal 2011 - 30</t>
  </si>
  <si>
    <t>There is an email link on the page to 'contact us' but it doesn't work.</t>
  </si>
  <si>
    <t xml:space="preserve">The majority of the sites tested had machine-readable file formats and acceptable download options, but many were missing metadata so that users may have a difficult time interpreting the data. Only seven of the sites featured a terms of use statement on the site, which may also confuse or prevent someone from using the data.
Beyond these basic aspects of data usability, there is room to grow by providing more advanced download formats, such as JSON files. Additional options for bulk downloads on sites or APIs could also be added so that the data on the site can be more quickly used and for more advanced data functions. </t>
  </si>
  <si>
    <t>Site usability issues in Internet Explorer</t>
  </si>
  <si>
    <t>Site usability issues on mobile devices</t>
  </si>
  <si>
    <t>The average load time is much higher than average for the internet (2-3 seconds) which can frustrate users and reduce search engine rankings.</t>
  </si>
  <si>
    <t xml:space="preserve">For the indicators that have metadata, were all of the required elements of metadata available for indicators? </t>
  </si>
  <si>
    <t>Google Analytics installed</t>
  </si>
  <si>
    <t xml:space="preserve">The sites tested had a much higher than average load time, which can frustrate users, especially in areas with lower connectivity. Further, many sites were not available in multiple languages or were only available in English, which could frustrate some non-English speakers. The sites tested, however, all performed relatively well on the browsers tested and on mobile phones. Aspects of the sites were also tested against web accessibility guidelines and 18 of the sites presented issues for access for people who had low vision or were blind. These findings were supplemented by an accessibility test through Google’s Lighthouse program, a service that automates accessibility testing and evaluates dozens of factors related to accessibility.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</si>
</sst>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b/>
      <u/>
      <sz val="20"/>
      <color theme="1"/>
      <name val="Calibri"/>
      <family val="2"/>
      <scheme val="minor"/>
    </font>
    <font>
      <i/>
      <sz val="12"/>
      <color theme="1"/>
      <name val="Calibri"/>
      <family val="2"/>
      <scheme val="minor"/>
    </font>
    <font>
      <sz val="12"/>
      <color theme="1"/>
      <name val="Calibri"/>
      <family val="2"/>
      <scheme val="minor"/>
    </font>
    <font>
      <sz val="11"/>
      <name val="Calibri"/>
      <family val="2"/>
      <scheme val="minor"/>
    </font>
    <font>
      <sz val="11"/>
      <color rgb="FF363636"/>
      <name val="Calibri"/>
      <family val="2"/>
      <scheme val="minor"/>
    </font>
    <font>
      <u/>
      <sz val="11"/>
      <name val="Calibri"/>
      <family val="2"/>
      <scheme val="minor"/>
    </font>
    <font>
      <sz val="8"/>
      <name val="Calibri"/>
      <family val="2"/>
      <scheme val="minor"/>
    </font>
    <font>
      <sz val="11"/>
      <color rgb="FFFF0000"/>
      <name val="Calibri"/>
      <family val="2"/>
      <scheme val="minor"/>
    </font>
    <font>
      <b/>
      <sz val="28"/>
      <color theme="1"/>
      <name val="Calibri"/>
      <family val="2"/>
      <scheme val="minor"/>
    </font>
    <font>
      <b/>
      <sz val="14"/>
      <name val="Calibri"/>
      <family val="2"/>
      <scheme val="minor"/>
    </font>
    <font>
      <sz val="11"/>
      <name val="Calibri"/>
      <family val="2"/>
    </font>
    <font>
      <sz val="9"/>
      <color indexed="81"/>
      <name val="Tahoma"/>
      <charset val="1"/>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0000"/>
        <bgColor indexed="64"/>
      </patternFill>
    </fill>
    <fill>
      <patternFill patternType="solid">
        <fgColor rgb="FFE2EFDA"/>
        <bgColor indexed="64"/>
      </patternFill>
    </fill>
    <fill>
      <patternFill patternType="solid">
        <fgColor rgb="FFFCE4D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0" borderId="0" xfId="0" applyBorder="1"/>
    <xf numFmtId="0" fontId="0" fillId="0" borderId="0" xfId="0" applyBorder="1" applyAlignment="1">
      <alignment wrapText="1"/>
    </xf>
    <xf numFmtId="0" fontId="0" fillId="6" borderId="0" xfId="0" applyFill="1" applyBorder="1"/>
    <xf numFmtId="0" fontId="0" fillId="6" borderId="0" xfId="0" applyFill="1" applyBorder="1" applyAlignment="1">
      <alignment wrapText="1"/>
    </xf>
    <xf numFmtId="0" fontId="9" fillId="3" borderId="1" xfId="0" applyFont="1" applyFill="1" applyBorder="1" applyAlignment="1">
      <alignment horizontal="left" vertical="center" wrapText="1"/>
    </xf>
    <xf numFmtId="0" fontId="3" fillId="6" borderId="0" xfId="0" applyFont="1" applyFill="1" applyBorder="1" applyAlignment="1">
      <alignmen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3" fillId="0" borderId="0" xfId="0" applyFont="1" applyBorder="1" applyAlignment="1">
      <alignment vertical="center" wrapText="1"/>
    </xf>
    <xf numFmtId="0" fontId="0" fillId="3" borderId="1" xfId="0" applyFont="1" applyFill="1" applyBorder="1" applyAlignment="1">
      <alignment horizontal="left" vertical="center" wrapText="1"/>
    </xf>
    <xf numFmtId="0" fontId="4" fillId="3" borderId="1" xfId="1" applyFont="1" applyFill="1" applyBorder="1" applyAlignment="1">
      <alignment horizontal="left" vertical="center" wrapText="1"/>
    </xf>
    <xf numFmtId="0" fontId="8" fillId="2" borderId="1" xfId="0" applyFont="1" applyFill="1" applyBorder="1" applyAlignment="1">
      <alignment horizontal="left" vertical="center" wrapText="1"/>
    </xf>
    <xf numFmtId="1" fontId="8" fillId="2" borderId="1" xfId="0" applyNumberFormat="1" applyFont="1" applyFill="1" applyBorder="1" applyAlignment="1">
      <alignment horizontal="left" vertical="center" wrapText="1"/>
    </xf>
    <xf numFmtId="0" fontId="10" fillId="2" borderId="1" xfId="1"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0" fillId="9" borderId="1" xfId="1" applyFont="1" applyFill="1" applyBorder="1" applyAlignment="1">
      <alignment horizontal="left" vertical="center" wrapText="1"/>
    </xf>
    <xf numFmtId="0" fontId="8" fillId="7" borderId="1" xfId="0" applyFont="1" applyFill="1" applyBorder="1" applyAlignment="1">
      <alignment horizontal="left" vertical="center" wrapText="1"/>
    </xf>
    <xf numFmtId="2" fontId="8" fillId="2" borderId="1" xfId="0" applyNumberFormat="1" applyFont="1" applyFill="1" applyBorder="1" applyAlignment="1">
      <alignment horizontal="left" vertical="center" wrapText="1"/>
    </xf>
    <xf numFmtId="0" fontId="8" fillId="10" borderId="1" xfId="0" applyFont="1" applyFill="1" applyBorder="1" applyAlignment="1">
      <alignment horizontal="left" vertical="center" wrapText="1"/>
    </xf>
    <xf numFmtId="0" fontId="0" fillId="6" borderId="0" xfId="0" applyFill="1" applyBorder="1" applyAlignment="1">
      <alignment vertical="center" wrapText="1"/>
    </xf>
    <xf numFmtId="0" fontId="0" fillId="0" borderId="0" xfId="0" applyBorder="1" applyAlignment="1">
      <alignment vertical="center" wrapText="1"/>
    </xf>
    <xf numFmtId="0" fontId="0" fillId="8" borderId="0" xfId="0" applyFill="1" applyBorder="1" applyAlignment="1">
      <alignment vertical="center" wrapText="1"/>
    </xf>
    <xf numFmtId="0" fontId="0" fillId="6" borderId="0" xfId="0" applyFill="1" applyAlignment="1">
      <alignment vertical="center"/>
    </xf>
    <xf numFmtId="0" fontId="0" fillId="6" borderId="0" xfId="0" applyFill="1" applyAlignment="1">
      <alignment vertical="center" wrapText="1"/>
    </xf>
    <xf numFmtId="0" fontId="5" fillId="6" borderId="0" xfId="0" applyFont="1" applyFill="1" applyAlignment="1">
      <alignment vertical="center"/>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0" fillId="0" borderId="0" xfId="0"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0" fillId="2" borderId="1" xfId="0" applyFill="1" applyBorder="1" applyAlignment="1">
      <alignment vertical="center" wrapText="1"/>
    </xf>
    <xf numFmtId="3" fontId="0" fillId="2" borderId="1" xfId="0" applyNumberFormat="1" applyFill="1" applyBorder="1" applyAlignment="1">
      <alignment horizontal="right" vertical="center" wrapText="1"/>
    </xf>
    <xf numFmtId="9" fontId="0" fillId="2" borderId="1" xfId="0" applyNumberFormat="1" applyFill="1" applyBorder="1" applyAlignment="1">
      <alignment horizontal="right" vertical="center"/>
    </xf>
    <xf numFmtId="4" fontId="0" fillId="2" borderId="1" xfId="0" applyNumberFormat="1" applyFill="1" applyBorder="1" applyAlignment="1">
      <alignment horizontal="right" vertical="center" wrapText="1"/>
    </xf>
    <xf numFmtId="9" fontId="0" fillId="2" borderId="1" xfId="0" applyNumberFormat="1" applyFill="1" applyBorder="1" applyAlignment="1">
      <alignment horizontal="right" vertical="center" wrapText="1"/>
    </xf>
    <xf numFmtId="0" fontId="0" fillId="0" borderId="0" xfId="0" applyAlignment="1">
      <alignment vertical="center" wrapText="1"/>
    </xf>
    <xf numFmtId="0" fontId="12" fillId="6" borderId="0" xfId="0" applyFont="1" applyFill="1" applyAlignment="1">
      <alignment vertical="center" wrapText="1"/>
    </xf>
    <xf numFmtId="0" fontId="0" fillId="2" borderId="1" xfId="0" applyFill="1" applyBorder="1" applyAlignment="1">
      <alignment vertical="center"/>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0" fillId="4" borderId="1" xfId="0" applyFill="1" applyBorder="1" applyAlignment="1">
      <alignment vertical="center" wrapText="1"/>
    </xf>
    <xf numFmtId="0" fontId="0" fillId="4" borderId="1" xfId="0" applyFill="1" applyBorder="1" applyAlignment="1">
      <alignment horizontal="right" vertical="center" wrapText="1"/>
    </xf>
    <xf numFmtId="0" fontId="0" fillId="4" borderId="1" xfId="0" applyFill="1" applyBorder="1" applyAlignment="1">
      <alignment vertical="center"/>
    </xf>
    <xf numFmtId="0" fontId="1" fillId="5" borderId="1" xfId="0" applyFont="1" applyFill="1" applyBorder="1" applyAlignment="1">
      <alignment vertical="center" wrapText="1"/>
    </xf>
    <xf numFmtId="0" fontId="1" fillId="5" borderId="1" xfId="0" applyFont="1" applyFill="1" applyBorder="1" applyAlignment="1">
      <alignment vertical="center"/>
    </xf>
    <xf numFmtId="0" fontId="0" fillId="5" borderId="1" xfId="0" applyFill="1" applyBorder="1" applyAlignment="1">
      <alignment vertical="center" wrapText="1"/>
    </xf>
    <xf numFmtId="1" fontId="0" fillId="2" borderId="1" xfId="0" applyNumberFormat="1" applyFill="1" applyBorder="1" applyAlignment="1">
      <alignment horizontal="right" vertical="center"/>
    </xf>
    <xf numFmtId="1" fontId="0" fillId="2" borderId="1" xfId="0" applyNumberFormat="1" applyFill="1" applyBorder="1" applyAlignment="1">
      <alignment horizontal="right" vertical="center" wrapText="1"/>
    </xf>
    <xf numFmtId="164" fontId="0" fillId="4" borderId="1" xfId="0" applyNumberFormat="1" applyFill="1" applyBorder="1" applyAlignment="1">
      <alignment horizontal="right" vertical="center"/>
    </xf>
    <xf numFmtId="164" fontId="0" fillId="4" borderId="1" xfId="0" applyNumberFormat="1" applyFill="1" applyBorder="1" applyAlignment="1">
      <alignment horizontal="right" vertical="center" wrapText="1"/>
    </xf>
    <xf numFmtId="9" fontId="0" fillId="5" borderId="1" xfId="0" applyNumberFormat="1" applyFill="1" applyBorder="1" applyAlignment="1">
      <alignment vertical="center"/>
    </xf>
    <xf numFmtId="0" fontId="4" fillId="3" borderId="1" xfId="1" applyFill="1" applyBorder="1" applyAlignment="1">
      <alignment horizontal="left" vertical="center" wrapText="1"/>
    </xf>
    <xf numFmtId="0" fontId="8" fillId="2" borderId="1" xfId="0" applyFont="1" applyFill="1" applyBorder="1" applyAlignment="1">
      <alignment vertical="center" wrapText="1"/>
    </xf>
    <xf numFmtId="0" fontId="14" fillId="4" borderId="1" xfId="0" applyFont="1" applyFill="1" applyBorder="1" applyAlignment="1">
      <alignment vertical="center" wrapText="1"/>
    </xf>
    <xf numFmtId="0" fontId="14" fillId="5" borderId="1" xfId="0" applyFont="1" applyFill="1" applyBorder="1" applyAlignment="1">
      <alignment vertical="center" wrapText="1"/>
    </xf>
    <xf numFmtId="0" fontId="14" fillId="5" borderId="2" xfId="0" applyFont="1" applyFill="1" applyBorder="1" applyAlignment="1">
      <alignment vertical="center" wrapText="1"/>
    </xf>
    <xf numFmtId="0" fontId="8" fillId="5" borderId="2" xfId="0" applyFont="1" applyFill="1" applyBorder="1" applyAlignment="1">
      <alignment horizontal="left" vertical="center" wrapText="1"/>
    </xf>
    <xf numFmtId="0" fontId="14" fillId="5" borderId="4" xfId="0" applyFont="1" applyFill="1" applyBorder="1" applyAlignment="1">
      <alignment vertical="center" wrapText="1"/>
    </xf>
    <xf numFmtId="0" fontId="8" fillId="5" borderId="4" xfId="0" applyFont="1" applyFill="1" applyBorder="1" applyAlignment="1">
      <alignment horizontal="left" vertical="center" wrapText="1"/>
    </xf>
    <xf numFmtId="0" fontId="8" fillId="6" borderId="0" xfId="0" applyFont="1" applyFill="1" applyBorder="1"/>
    <xf numFmtId="0" fontId="8" fillId="0" borderId="0" xfId="0" applyFont="1" applyBorder="1"/>
    <xf numFmtId="1" fontId="0" fillId="6" borderId="0" xfId="0" applyNumberFormat="1" applyFill="1" applyBorder="1"/>
    <xf numFmtId="0" fontId="0" fillId="5" borderId="1" xfId="0" applyFill="1" applyBorder="1" applyAlignment="1">
      <alignment horizontal="left" vertical="center" wrapText="1"/>
    </xf>
    <xf numFmtId="0" fontId="0" fillId="5" borderId="2" xfId="0" applyFill="1" applyBorder="1" applyAlignment="1">
      <alignment horizontal="left" vertical="center" wrapText="1"/>
    </xf>
    <xf numFmtId="0" fontId="0" fillId="5" borderId="4" xfId="0" applyFill="1" applyBorder="1" applyAlignment="1">
      <alignment horizontal="left" vertical="center" wrapText="1"/>
    </xf>
    <xf numFmtId="0" fontId="15" fillId="10" borderId="1" xfId="0" applyFont="1" applyFill="1" applyBorder="1" applyAlignment="1">
      <alignment vertical="center" wrapText="1"/>
    </xf>
    <xf numFmtId="0" fontId="0" fillId="10" borderId="2" xfId="0" applyFill="1" applyBorder="1" applyAlignment="1">
      <alignment horizontal="left" vertical="center" wrapText="1"/>
    </xf>
    <xf numFmtId="0" fontId="0" fillId="10" borderId="1" xfId="0" applyFill="1" applyBorder="1" applyAlignment="1">
      <alignment horizontal="lef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3"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13" fillId="4" borderId="5" xfId="0" applyFont="1" applyFill="1" applyBorder="1" applyAlignment="1">
      <alignment horizontal="center" vertical="top" wrapText="1"/>
    </xf>
    <xf numFmtId="0" fontId="13" fillId="4" borderId="6" xfId="0" applyFont="1" applyFill="1" applyBorder="1" applyAlignment="1">
      <alignment horizontal="center" vertical="top" wrapText="1"/>
    </xf>
    <xf numFmtId="0" fontId="13" fillId="4" borderId="7" xfId="0" applyFont="1" applyFill="1" applyBorder="1" applyAlignment="1">
      <alignment horizontal="center" vertical="top" wrapText="1"/>
    </xf>
    <xf numFmtId="0" fontId="13" fillId="5" borderId="5" xfId="0" applyFont="1" applyFill="1" applyBorder="1" applyAlignment="1">
      <alignment horizontal="center" vertical="top" wrapText="1"/>
    </xf>
    <xf numFmtId="0" fontId="13" fillId="5" borderId="6" xfId="0" applyFont="1" applyFill="1" applyBorder="1" applyAlignment="1">
      <alignment horizontal="center" vertical="top" wrapText="1"/>
    </xf>
    <xf numFmtId="0" fontId="13" fillId="5" borderId="7" xfId="0" applyFont="1" applyFill="1" applyBorder="1" applyAlignment="1">
      <alignment horizontal="center" vertical="top" wrapText="1"/>
    </xf>
    <xf numFmtId="0" fontId="7" fillId="5" borderId="2" xfId="0" applyFont="1" applyFill="1" applyBorder="1" applyAlignment="1">
      <alignment horizontal="lef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7" fillId="4" borderId="2" xfId="0" applyFont="1" applyFill="1" applyBorder="1" applyAlignment="1">
      <alignment horizontal="left" vertical="top" wrapText="1"/>
    </xf>
    <xf numFmtId="0" fontId="6" fillId="4" borderId="3" xfId="0" applyFont="1" applyFill="1" applyBorder="1" applyAlignment="1">
      <alignment horizontal="left" vertical="top" wrapText="1"/>
    </xf>
    <xf numFmtId="0" fontId="6" fillId="4" borderId="4" xfId="0" applyFont="1" applyFill="1" applyBorder="1" applyAlignment="1">
      <alignment horizontal="left" vertical="top" wrapText="1"/>
    </xf>
    <xf numFmtId="0" fontId="7"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wrapText="1"/>
    </xf>
    <xf numFmtId="0" fontId="0" fillId="6" borderId="0" xfId="0" applyFill="1" applyAlignment="1">
      <alignment wrapText="1"/>
    </xf>
    <xf numFmtId="0" fontId="0" fillId="0" borderId="0" xfId="0" applyAlignment="1">
      <alignment wrapText="1"/>
    </xf>
    <xf numFmtId="165" fontId="0" fillId="4" borderId="1" xfId="0" applyNumberFormat="1" applyFill="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0</xdr:row>
      <xdr:rowOff>104775</xdr:rowOff>
    </xdr:from>
    <xdr:to>
      <xdr:col>1</xdr:col>
      <xdr:colOff>2149929</xdr:colOff>
      <xdr:row>2</xdr:row>
      <xdr:rowOff>188271</xdr:rowOff>
    </xdr:to>
    <xdr:pic>
      <xdr:nvPicPr>
        <xdr:cNvPr id="2" name="Picture 1" descr="Open Data Watch">
          <a:extLst>
            <a:ext uri="{FF2B5EF4-FFF2-40B4-BE49-F238E27FC236}">
              <a16:creationId xmlns:a16="http://schemas.microsoft.com/office/drawing/2014/main" id="{0C1C866B-5D24-4258-B13C-C717475AE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04775"/>
          <a:ext cx="2219325" cy="559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Open Data Watch" id="{464E9A53-8EA2-421F-8375-04263C2746E2}" userId="Open Data Watc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19-12-06T20:36:49.39" personId="{464E9A53-8EA2-421F-8375-04263C2746E2}" id="{E49E867F-2C6E-4F41-88A0-8C4F5C08D2EF}">
    <text>Each site was evaluated for how highly it ranked in search results for a series of keywords that should be relevant for a data portal in Nepal. The scores are weighted based on how high the site appears in search results for the keywords and how many times. The higher the number, the more times it appears in search results and/or the higher it appears in search results for the keywords. 
The list of keywords are: Nepal data portal, Nepal data, nepal statistics, nepal gis data, Nepal macrodata, Nepal Agricultural and rural development data, Nepal Aid effectiveness data, Nepal Climate change data, Nepal Economic policy and external debt data, Nepal Education data, Nepal Energy and mining data. Nepal Environment data, Nepal Financial sector data, Nepal Gender data, Nepal Health data, Nepal Infrastructure data, Nepal Labor and social protection data, Nepal Poverty data, Nepal Private sector data, Nepal Public sector data, Nepal Science and technology data, Nepal Social development data, Nepal Urban development data</text>
  </threadedComment>
  <threadedComment ref="I1" dT="2019-12-06T20:16:52.69" personId="{464E9A53-8EA2-421F-8375-04263C2746E2}" id="{CB47B567-D939-4ABF-B1B0-05F923744DA6}">
    <text>Sites that appear in the top ten search results receive the most traffic for those keywords. This metric provides context for how well a site is optimized for search engines.</text>
  </threadedComment>
  <threadedComment ref="J1" dT="2019-12-06T20:17:10.24" personId="{464E9A53-8EA2-421F-8375-04263C2746E2}" id="{9DBA0EA8-AB72-4606-A62D-6136F5D4B536}">
    <text>The top keyword searches that the site appeared in are listed below along with the rank where they appear for that search.</text>
  </threadedComment>
  <threadedComment ref="K1" dT="2019-12-06T20:17:46.98" personId="{464E9A53-8EA2-421F-8375-04263C2746E2}" id="{573A7A65-4B6E-4F73-8062-3B7736D07992}">
    <text>If a site is not online, then people cannot use the site. This measures the percentage of time the site was inaccessible during the investigation period.</text>
  </threadedComment>
  <threadedComment ref="L1" dT="2019-12-06T20:17:58.85" personId="{464E9A53-8EA2-421F-8375-04263C2746E2}" id="{D0733216-CEA9-4BA5-8666-50F00D4C0803}">
    <text>Robots.txt files are helpful for search engine bots to crawl and index a site and are recommended to optimize a site for a search engine.</text>
  </threadedComment>
  <threadedComment ref="M1" dT="2019-12-06T20:18:28.94" personId="{464E9A53-8EA2-421F-8375-04263C2746E2}" id="{996FE30F-12C6-4C45-AE47-4460D9204E78}">
    <text>XML site maps are helpful for search engine bots to crawl and index a site and are recommended to optimize a site for a search engine</text>
  </threadedComment>
  <threadedComment ref="N1" dT="2019-12-06T20:18:39.98" personId="{464E9A53-8EA2-421F-8375-04263C2746E2}" id="{F5DA8672-6A96-4D75-A699-ABAE922E5F86}">
    <text>HTML site maps are helpful for search engine bots to crawl and index a site and are recommended to optimize a site for a search engine, though are less valuable for SEO than XML site maps.</text>
  </threadedComment>
  <threadedComment ref="O1" dT="2019-12-06T20:18:56.90" personId="{464E9A53-8EA2-421F-8375-04263C2746E2}" id="{B5ED3953-8C09-4C73-AE04-BA96E02CAE60}">
    <text>A secure HTTPS URL is a factor for search engine optimization and can increase the confidence that a user has in the site.</text>
  </threadedComment>
  <threadedComment ref="P1" dT="2019-12-06T20:19:13.13" personId="{464E9A53-8EA2-421F-8375-04263C2746E2}" id="{1C8EC084-C575-4A4D-A510-8E9DBD8BB00D}">
    <text>Link errors affect a site's ranking in search engines but are also frustrating to users. 5XX errors are related to servers.</text>
  </threadedComment>
  <threadedComment ref="Q1" dT="2019-12-06T20:19:32.72" personId="{464E9A53-8EA2-421F-8375-04263C2746E2}" id="{B3824D9E-8E17-4DA0-8456-6F318489D28C}">
    <text>Link errors affect a site's ranking in search engines but are also frustrating to users. 4XX errors are related to the client and is likely related to an error in the website code.</text>
  </threadedComment>
  <threadedComment ref="R1" dT="2019-12-06T20:19:46.28" personId="{464E9A53-8EA2-421F-8375-04263C2746E2}" id="{542123C7-9A3F-41FC-8408-16B4CC0BD4FC}">
    <text>A site with too many URLs that redirect to other URLs can reduce a site's ranking in search engines.</text>
  </threadedComment>
  <threadedComment ref="S1" dT="2019-12-06T20:20:55.62" personId="{464E9A53-8EA2-421F-8375-04263C2746E2}" id="{1FD9B1FA-098E-41F6-9D51-D47954B81747}">
    <text>Page Authority (PA) is a search engine ranking score developed by Moz that predicts how well a page will rank on search engine result pages (SERPs). A Page Authority score ranges from one to 100, with higher scores corresponding to a greater ability to rank.</text>
  </threadedComment>
  <threadedComment ref="T1" dT="2019-12-06T20:20:04.37" personId="{464E9A53-8EA2-421F-8375-04263C2746E2}" id="{A6A3762E-F6D9-4BEB-BCB9-6FFA6A13D5BC}">
    <text>Domain Authority (DA) is a search engine ranking score developed by Moz that predicts how well a website will rank on search engine result pages (SERPs). A Domain Authority score ranges from one to 100, with higher scores corresponding to a greater ability to rank.</text>
  </threadedComment>
  <threadedComment ref="U1" dT="2019-12-06T20:21:59.48" personId="{464E9A53-8EA2-421F-8375-04263C2746E2}" id="{9F4F28EA-4E87-48C2-BEB3-30D41F335FD5}">
    <text>Sites with a higher number of inbound links are considered more trustworthy to search engines and are likely to receive more traffic. Domain links measures all of the links to a single domain as one.</text>
  </threadedComment>
  <threadedComment ref="V1" dT="2019-12-06T20:22:24.12" personId="{464E9A53-8EA2-421F-8375-04263C2746E2}" id="{435214EB-375A-4E9A-8E7F-93A1A93D25EB}">
    <text>Sites with a higher number of inbound links are considered more trustworthy to search engines and are likely to receive more traffic. This measures all of the different links, even if there are many that come from the same domain name.</text>
  </threadedComment>
  <threadedComment ref="W1" dT="2019-12-06T20:22:39.89" personId="{464E9A53-8EA2-421F-8375-04263C2746E2}" id="{5870A757-5596-4AAC-A4E3-34F3ED9813B2}">
    <text>Google Analytics is the most used analytics software by far, is free for users, and can be used by a site owner to understand and increase their website traffic.</text>
  </threadedComment>
  <threadedComment ref="X1" dT="2019-12-06T20:23:24.47" personId="{464E9A53-8EA2-421F-8375-04263C2746E2}" id="{A07A20B2-F5B2-4F55-B751-AF9E86C0B15B}">
    <text>Links to Facebook, Twitter, and other social media accounts can increase traffic to a site, though don't strongly increase a site's ranking in search results.</text>
  </threadedComment>
  <threadedComment ref="Y1" dT="2019-12-06T20:23:38.99" personId="{464E9A53-8EA2-421F-8375-04263C2746E2}" id="{B06265D3-03DB-4B21-86C0-8AFC012FECBB}">
    <text>Links to Facebook, Twitter, and other social media accounts can increase traffic to a site, though don't strongly increase a site's ranking in search results.</text>
  </threadedComment>
  <threadedComment ref="Z1" dT="2019-12-06T20:23:51.50" personId="{464E9A53-8EA2-421F-8375-04263C2746E2}" id="{76F5E7FA-7056-46BB-AFD8-023B20272F1D}">
    <text>Links to Facebook, Twitter, and other social media accounts can increase traffic to a site, though don't strongly increase a site's ranking in search results.</text>
  </threadedComment>
  <threadedComment ref="AA1" dT="2019-12-06T20:24:34.17" personId="{464E9A53-8EA2-421F-8375-04263C2746E2}" id="{B77D4FA3-81EC-48D0-BBAB-701E093A1083}">
    <text>Blogs can increase traffic to a site by disseminating the site to a wider variety of users and if blogs are written to include the keywords that a site would like to rank on, then they can increase their search engine rankings as well.</text>
  </threadedComment>
  <threadedComment ref="AE1" dT="2019-12-06T20:24:50.33" personId="{464E9A53-8EA2-421F-8375-04263C2746E2}" id="{34268368-134D-4237-88A7-E0428A5F16C1}">
    <text>The ability to access a site across a number of different browsers and on mobile devices can decrease use of the site and frustrate users.</text>
  </threadedComment>
  <threadedComment ref="AG1" dT="2019-12-06T20:25:12.35" personId="{464E9A53-8EA2-421F-8375-04263C2746E2}" id="{9A0CB3FB-9B14-4AFB-8367-B200BDF8F368}">
    <text>The ability to access a site across a number of different browsers and on mobile devices can decrease use of the site and frustrate users.</text>
  </threadedComment>
  <threadedComment ref="AI1" dT="2019-12-06T20:25:22.99" personId="{464E9A53-8EA2-421F-8375-04263C2746E2}" id="{72837490-0253-479E-B5F7-AC440B6F1CB7}">
    <text>The ability to access a site across a number of different browsers and on mobile devices can decrease use of the site and frustrate users.</text>
  </threadedComment>
  <threadedComment ref="AK1" dT="2019-12-06T20:25:32.47" personId="{464E9A53-8EA2-421F-8375-04263C2746E2}" id="{015DFDFB-0C88-4065-8141-3E1E63AC7809}">
    <text>The ability to access a site across a number of different browsers and on mobile devices can decrease use of the site and frustrate users.</text>
  </threadedComment>
  <threadedComment ref="AM1" dT="2019-12-06T20:25:48.49" personId="{464E9A53-8EA2-421F-8375-04263C2746E2}" id="{97F62606-CC15-4A84-BA3D-5B22C8A4A9EF}">
    <text>The size of a site and the time it takes to load are important for the usability of a site but are also relevant for search engine optimization.</text>
  </threadedComment>
  <threadedComment ref="AP1" dT="2019-12-06T20:26:02.83" personId="{464E9A53-8EA2-421F-8375-04263C2746E2}" id="{DF64BAF3-B7DF-4A56-B4B0-CB16A68B641F}">
    <text>Sites that follow clear navigational rules and have a home button easily visible across the site are easier for users to navigate.</text>
  </threadedComment>
  <threadedComment ref="AQ1" dT="2019-12-06T20:26:20.50" personId="{464E9A53-8EA2-421F-8375-04263C2746E2}" id="{9B26A556-7A43-434A-833E-7E974CB8D376}">
    <text>Sites that provide contact information enable users to seek out help if they have questions while using the site or about the data hosted on the site.</text>
  </threadedComment>
  <threadedComment ref="AR1" dT="2019-12-06T20:26:29.95" personId="{464E9A53-8EA2-421F-8375-04263C2746E2}" id="{C7E20054-E8FC-4144-8F1E-F96273A726BA}">
    <text>Sites that are available in multiple languages are easier for a variety of users to use.</text>
  </threadedComment>
  <threadedComment ref="AS1" dT="2019-12-06T20:26:36.56" personId="{464E9A53-8EA2-421F-8375-04263C2746E2}" id="{A390909B-4F9F-45EF-BDCC-8991AF603C74}">
    <text>Sites that are available in multiple languages are easier for a variety of users to use.</text>
  </threadedComment>
  <threadedComment ref="AT1" dT="2019-12-06T20:26:46.33" personId="{464E9A53-8EA2-421F-8375-04263C2746E2}" id="{93018A67-7C17-40BF-B7AC-459D262C067B}">
    <text>Sites that are available in multiple languages are easier for a variety of users to use.</text>
  </threadedComment>
  <threadedComment ref="AV1" dT="2019-12-06T20:27:48.04" personId="{464E9A53-8EA2-421F-8375-04263C2746E2}" id="{81FE39E4-7F8D-477C-8288-6759A53E7072}">
    <text>Sites were checked for the ability to tab through to different elements on the page so that users with physical or motor disabilites could access the page without using a mouse.</text>
  </threadedComment>
  <threadedComment ref="AW1" dT="2019-12-06T20:28:40.29" personId="{464E9A53-8EA2-421F-8375-04263C2746E2}" id="{63AF9133-A6A6-47E6-9C68-A7CB640B22D9}">
    <text>Google Lighthouse is an automated tool for improving the quality of web pages and has features an accessibility audit. The accessibility score evaluates a number of aspects of accessibility and provides a score to show the overall accessibility of the site. A passing score on this metric is anything above 70.</text>
  </threadedComment>
  <threadedComment ref="BC1" dT="2019-12-06T20:29:19.82" personId="{464E9A53-8EA2-421F-8375-04263C2746E2}" id="{114A8E4F-9514-402B-8CA3-A6F6FDCB0F0A}">
    <text>CSV and Excel are the most basic machine-readable formats for users and are helpful for lower capacity users.</text>
  </threadedComment>
  <threadedComment ref="BD1" dT="2019-12-06T20:29:06.16" personId="{464E9A53-8EA2-421F-8375-04263C2746E2}" id="{04EF277A-CFB3-45B2-9BDF-A8DDCDC68685}">
    <text>JSON and XML file formats are machine-readable formats that are useful for higher capacity users.</text>
  </threadedComment>
  <threadedComment ref="BE1" dT="2019-12-06T20:29:38.10" personId="{464E9A53-8EA2-421F-8375-04263C2746E2}" id="{94EC9DBB-2CB9-4992-895D-028296F0CBCF}">
    <text>.txt and .doc file formats are helpful for lower capacity users and can also provide users with a clearer narrative alongside the data.</text>
  </threadedComment>
  <threadedComment ref="BF1" dT="2019-12-06T20:29:55.71" personId="{464E9A53-8EA2-421F-8375-04263C2746E2}" id="{54501E97-7229-451B-83BE-CB121CDA1E15}">
    <text>Image, PDF, and PPT file formats are helpful for lower capacity users and can also provide users with a clearer narrative alongside the data.</text>
  </threadedComment>
  <threadedComment ref="BI1" dT="2019-12-06T20:30:11.39" personId="{464E9A53-8EA2-421F-8375-04263C2746E2}" id="{1A5B9FDE-6A88-480D-992E-481F5EB952F6}">
    <text>Visualizations enable lower capacity users to understand and pull insights from data.</text>
  </threadedComment>
  <threadedComment ref="BJ1" dT="2019-12-06T20:30:20.59" personId="{464E9A53-8EA2-421F-8375-04263C2746E2}" id="{0262FE36-404A-447D-B95A-5545B55B4603}">
    <text>Visualizations enable lower capacity users to understand and pull insights from data.</text>
  </threadedComment>
  <threadedComment ref="BL1" dT="2019-12-06T20:30:32.15" personId="{464E9A53-8EA2-421F-8375-04263C2746E2}" id="{41B85374-59A0-40FF-8C00-9A5B43969CD0}">
    <text>The ability to change a visualization based on a user's needs allows users to perform basic analysis for the variables that they are interested in without needing technical knowledge to run the analyses in a seperate program.</text>
  </threadedComment>
  <threadedComment ref="BO1" dT="2019-12-06T20:31:02.71" personId="{464E9A53-8EA2-421F-8375-04263C2746E2}" id="{2205A5EF-DBAE-440A-9485-86FF2910876C}">
    <text>A bulk download is defined at the indicator level as: The ability to download all data recorded in ODIN for a particular indicator (all years, disaggregations, and subnational data) in one file, or multiple files that can be downloaded simultaneously. Bulk downloads are a key component of the Open Definition, which requires data to be “provided as a whole . . . and downloadable via the internet.”</text>
  </threadedComment>
  <threadedComment ref="BR1" dT="2019-12-06T20:31:59.32" personId="{464E9A53-8EA2-421F-8375-04263C2746E2}" id="{6FD7395E-F58C-4B19-B1D3-D24E87717427}">
    <text>The required elements are taken from the Open Data Inventory (ODIN) methodology and are: Indicator long description, Indicator short description, Indicator code (if applicable), Indicator definition, Indicator data source (survey, admin records, or other source of the data), Indicator date of last update, and Agency responsible for construction of the indicator.</text>
  </threadedComment>
  <threadedComment ref="BV1" dT="2019-12-06T20:32:25.24" personId="{464E9A53-8EA2-421F-8375-04263C2746E2}" id="{9227F963-5270-4E26-806E-C889FB2AA357}">
    <text>Sites that did have a statement of use but did not conform to an existing type of license are listed as 'no.'</text>
  </threadedComment>
  <threadedComment ref="CA1" dT="2019-12-06T20:32:42.37" personId="{464E9A53-8EA2-421F-8375-04263C2746E2}" id="{56CB56E1-3163-4BCD-BC32-7E4DB14EB613}">
    <text>Geospatial standards and naming conventions for subnational administrative areas make it easier for users to combine different datasets by the admin name.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hydro.naxa.com.np/" TargetMode="External"/><Relationship Id="rId18" Type="http://schemas.openxmlformats.org/officeDocument/2006/relationships/hyperlink" Target="https://dataviz.worldbank.org/views/ProvincialSDGDashboardv8/Province?iframeSizedToWindow=true&amp;:embed=y&amp;:showAppBanner=false&amp;:display_count=no&amp;:showVizHome=no" TargetMode="External"/><Relationship Id="rId26" Type="http://schemas.openxmlformats.org/officeDocument/2006/relationships/hyperlink" Target="https://nepalindata.com/news/" TargetMode="External"/><Relationship Id="rId3" Type="http://schemas.openxmlformats.org/officeDocument/2006/relationships/hyperlink" Target="http://codefornepal.org/" TargetMode="External"/><Relationship Id="rId21" Type="http://schemas.openxmlformats.org/officeDocument/2006/relationships/hyperlink" Target="https://www.npc.gov.np/nationwide_distribution_of_hydro_projects/" TargetMode="External"/><Relationship Id="rId7" Type="http://schemas.openxmlformats.org/officeDocument/2006/relationships/hyperlink" Target="http://nationalgeoportal.gov.np/" TargetMode="External"/><Relationship Id="rId12" Type="http://schemas.openxmlformats.org/officeDocument/2006/relationships/hyperlink" Target="http://naxa.com.np/light/" TargetMode="External"/><Relationship Id="rId17" Type="http://schemas.openxmlformats.org/officeDocument/2006/relationships/hyperlink" Target="http://rds.icimod.org/" TargetMode="External"/><Relationship Id="rId25" Type="http://schemas.openxmlformats.org/officeDocument/2006/relationships/hyperlink" Target="http://www.kathmandulivinglabs.org/" TargetMode="External"/><Relationship Id="rId33" Type="http://schemas.microsoft.com/office/2017/10/relationships/threadedComment" Target="../threadedComments/threadedComment1.xml"/><Relationship Id="rId2" Type="http://schemas.openxmlformats.org/officeDocument/2006/relationships/hyperlink" Target="http://nepaldisabilityportal.org/" TargetMode="External"/><Relationship Id="rId16" Type="http://schemas.openxmlformats.org/officeDocument/2006/relationships/hyperlink" Target="http://www.hrrpnepal.org/" TargetMode="External"/><Relationship Id="rId20" Type="http://schemas.openxmlformats.org/officeDocument/2006/relationships/hyperlink" Target="http://nationaldata.gov.np/" TargetMode="External"/><Relationship Id="rId29" Type="http://schemas.openxmlformats.org/officeDocument/2006/relationships/hyperlink" Target="https://www.hrrpnepal.org/news-events-detail/123" TargetMode="External"/><Relationship Id="rId1" Type="http://schemas.openxmlformats.org/officeDocument/2006/relationships/hyperlink" Target="https://www.npc.gov.np/human_development_indicators_by_district/" TargetMode="External"/><Relationship Id="rId6" Type="http://schemas.openxmlformats.org/officeDocument/2006/relationships/hyperlink" Target="https://nepstat.iids.org.np/" TargetMode="External"/><Relationship Id="rId11" Type="http://schemas.openxmlformats.org/officeDocument/2006/relationships/hyperlink" Target="https://susasan.org/" TargetMode="External"/><Relationship Id="rId24" Type="http://schemas.openxmlformats.org/officeDocument/2006/relationships/hyperlink" Target="https://nepalmap.org/" TargetMode="External"/><Relationship Id="rId32" Type="http://schemas.openxmlformats.org/officeDocument/2006/relationships/comments" Target="../comments1.xml"/><Relationship Id="rId5" Type="http://schemas.openxmlformats.org/officeDocument/2006/relationships/hyperlink" Target="https://emap.nrb.org.np/" TargetMode="External"/><Relationship Id="rId15" Type="http://schemas.openxmlformats.org/officeDocument/2006/relationships/hyperlink" Target="https://geonepal.info/" TargetMode="External"/><Relationship Id="rId23" Type="http://schemas.openxmlformats.org/officeDocument/2006/relationships/hyperlink" Target="http://www.d4dnepal.org/2018/10/03/nepal-earthquake-data-the-good-the-bad-and-how-you-can-help/" TargetMode="External"/><Relationship Id="rId28" Type="http://schemas.openxmlformats.org/officeDocument/2006/relationships/hyperlink" Target="https://medium.com/susasan" TargetMode="External"/><Relationship Id="rId10" Type="http://schemas.openxmlformats.org/officeDocument/2006/relationships/hyperlink" Target="https://ims.susasan.org/dhangadhi" TargetMode="External"/><Relationship Id="rId19" Type="http://schemas.openxmlformats.org/officeDocument/2006/relationships/hyperlink" Target="http://eq2015.npc.gov.np/" TargetMode="External"/><Relationship Id="rId31" Type="http://schemas.openxmlformats.org/officeDocument/2006/relationships/vmlDrawing" Target="../drawings/vmlDrawing1.vml"/><Relationship Id="rId4" Type="http://schemas.openxmlformats.org/officeDocument/2006/relationships/hyperlink" Target="https://nepalindata.com/" TargetMode="External"/><Relationship Id="rId9" Type="http://schemas.openxmlformats.org/officeDocument/2006/relationships/hyperlink" Target="http://ppip.gov.np/downloads" TargetMode="External"/><Relationship Id="rId14" Type="http://schemas.openxmlformats.org/officeDocument/2006/relationships/hyperlink" Target="http://103.69.124.141/gis" TargetMode="External"/><Relationship Id="rId22" Type="http://schemas.openxmlformats.org/officeDocument/2006/relationships/hyperlink" Target="http://opendatanepal.com/" TargetMode="External"/><Relationship Id="rId27" Type="http://schemas.openxmlformats.org/officeDocument/2006/relationships/hyperlink" Target="http://www.iids.org.np/" TargetMode="External"/><Relationship Id="rId30" Type="http://schemas.openxmlformats.org/officeDocument/2006/relationships/printerSettings" Target="../printerSettings/printerSettings2.bin"/><Relationship Id="rId8" Type="http://schemas.openxmlformats.org/officeDocument/2006/relationships/hyperlink" Target="http://dataforall.org/dashboard/nepal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82E7-2C88-40CF-B84B-928497F42D08}">
  <sheetPr codeName="Sheet1"/>
  <dimension ref="A1:AL347"/>
  <sheetViews>
    <sheetView tabSelected="1" topLeftCell="A34" zoomScale="80" zoomScaleNormal="80" workbookViewId="0">
      <selection activeCell="E27" sqref="E27"/>
    </sheetView>
  </sheetViews>
  <sheetFormatPr defaultColWidth="9.26953125" defaultRowHeight="14.5" x14ac:dyDescent="0.35"/>
  <cols>
    <col min="1" max="1" width="9.1796875" style="26"/>
    <col min="2" max="2" width="56" style="39" customWidth="1"/>
    <col min="3" max="3" width="11.453125" style="39" customWidth="1"/>
    <col min="4" max="4" width="11.453125" style="31" customWidth="1"/>
    <col min="5" max="5" width="94.7265625" style="31" customWidth="1"/>
    <col min="6" max="6" width="43.1796875" style="27" customWidth="1"/>
    <col min="7" max="38" width="9.1796875" style="26"/>
    <col min="39" max="16384" width="9.26953125" style="31"/>
  </cols>
  <sheetData>
    <row r="1" spans="1:38" s="26" customFormat="1" ht="18" customHeight="1" x14ac:dyDescent="0.35">
      <c r="B1" s="27"/>
      <c r="C1" s="27"/>
      <c r="F1" s="27"/>
    </row>
    <row r="2" spans="1:38" s="26" customFormat="1" ht="19.5" customHeight="1" x14ac:dyDescent="0.35">
      <c r="B2" s="27"/>
      <c r="C2" s="28" t="s">
        <v>0</v>
      </c>
      <c r="F2" s="27"/>
    </row>
    <row r="3" spans="1:38" s="26" customFormat="1" ht="19.5" customHeight="1" x14ac:dyDescent="0.35">
      <c r="B3" s="27"/>
      <c r="C3" s="28"/>
      <c r="F3" s="27"/>
    </row>
    <row r="4" spans="1:38" s="26" customFormat="1" ht="19.5" customHeight="1" x14ac:dyDescent="0.35">
      <c r="B4" s="78" t="s">
        <v>1</v>
      </c>
      <c r="C4" s="79"/>
      <c r="D4" s="79"/>
      <c r="E4" s="80"/>
      <c r="F4" s="27"/>
    </row>
    <row r="5" spans="1:38" s="26" customFormat="1" ht="19.5" customHeight="1" x14ac:dyDescent="0.35">
      <c r="B5" s="29" t="s">
        <v>2</v>
      </c>
      <c r="C5" s="72" t="s">
        <v>3</v>
      </c>
      <c r="D5" s="73"/>
      <c r="E5" s="74"/>
      <c r="F5" s="27"/>
    </row>
    <row r="6" spans="1:38" s="26" customFormat="1" ht="19.5" customHeight="1" x14ac:dyDescent="0.35">
      <c r="B6" s="30" t="s">
        <v>4</v>
      </c>
      <c r="C6" s="75">
        <v>22</v>
      </c>
      <c r="D6" s="76"/>
      <c r="E6" s="77"/>
      <c r="F6" s="27"/>
    </row>
    <row r="7" spans="1:38" s="26" customFormat="1" ht="31" customHeight="1" x14ac:dyDescent="0.35">
      <c r="B7" s="30" t="s">
        <v>5</v>
      </c>
      <c r="C7" s="75" t="s">
        <v>6</v>
      </c>
      <c r="D7" s="76"/>
      <c r="E7" s="77"/>
      <c r="F7" s="27"/>
    </row>
    <row r="8" spans="1:38" ht="33" customHeight="1" x14ac:dyDescent="0.35">
      <c r="B8" s="81" t="s">
        <v>7</v>
      </c>
      <c r="C8" s="82"/>
      <c r="D8" s="82"/>
      <c r="E8" s="83"/>
    </row>
    <row r="9" spans="1:38" ht="70" customHeight="1" x14ac:dyDescent="0.35">
      <c r="B9" s="105" t="s">
        <v>8</v>
      </c>
      <c r="C9" s="106"/>
      <c r="D9" s="106"/>
      <c r="E9" s="107"/>
    </row>
    <row r="10" spans="1:38" x14ac:dyDescent="0.35">
      <c r="B10" s="32" t="s">
        <v>2</v>
      </c>
      <c r="C10" s="32" t="s">
        <v>3</v>
      </c>
      <c r="D10" s="33" t="s">
        <v>9</v>
      </c>
      <c r="E10" s="33" t="s">
        <v>10</v>
      </c>
    </row>
    <row r="11" spans="1:38" ht="154.5" customHeight="1" x14ac:dyDescent="0.35">
      <c r="B11" s="34" t="s">
        <v>11</v>
      </c>
      <c r="C11" s="35">
        <f>COUNTIF('Individual Site Results'!H2:H23,"&gt;0")</f>
        <v>7</v>
      </c>
      <c r="D11" s="36">
        <f>C11/22</f>
        <v>0.31818181818181818</v>
      </c>
      <c r="E11" s="34" t="s">
        <v>12</v>
      </c>
    </row>
    <row r="12" spans="1:38" ht="79" customHeight="1" x14ac:dyDescent="0.35">
      <c r="B12" s="34" t="s">
        <v>13</v>
      </c>
      <c r="C12" s="35">
        <f>COUNTIF('Individual Site Results'!I2:I23,"&gt;0")</f>
        <v>2</v>
      </c>
      <c r="D12" s="36">
        <f>C12/22</f>
        <v>9.0909090909090912E-2</v>
      </c>
      <c r="E12" s="34" t="s">
        <v>14</v>
      </c>
    </row>
    <row r="13" spans="1:38" s="39" customFormat="1" ht="130.5" customHeight="1" x14ac:dyDescent="0.35">
      <c r="A13" s="27"/>
      <c r="B13" s="34" t="s">
        <v>15</v>
      </c>
      <c r="C13" s="37">
        <f>AVERAGE('Individual Site Results'!S2:S23)</f>
        <v>22.888888888888889</v>
      </c>
      <c r="D13" s="38" t="s">
        <v>16</v>
      </c>
      <c r="E13" s="34" t="s">
        <v>17</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row>
    <row r="14" spans="1:38" ht="167" customHeight="1" x14ac:dyDescent="0.35">
      <c r="B14" s="34" t="s">
        <v>18</v>
      </c>
      <c r="C14" s="37">
        <f>AVERAGE('Individual Site Results'!T2:T23)</f>
        <v>27.904761904761905</v>
      </c>
      <c r="D14" s="36" t="s">
        <v>16</v>
      </c>
      <c r="E14" s="34" t="s">
        <v>19</v>
      </c>
      <c r="F14" s="40"/>
    </row>
    <row r="15" spans="1:38" ht="95.5" customHeight="1" x14ac:dyDescent="0.35">
      <c r="B15" s="34" t="s">
        <v>20</v>
      </c>
      <c r="C15" s="35">
        <f>COUNTIF('Individual Site Results'!K2:K23, "&gt;99")</f>
        <v>18</v>
      </c>
      <c r="D15" s="36" t="s">
        <v>16</v>
      </c>
      <c r="E15" s="34" t="s">
        <v>21</v>
      </c>
      <c r="F15" s="40"/>
    </row>
    <row r="16" spans="1:38" ht="64.5" customHeight="1" x14ac:dyDescent="0.35">
      <c r="B16" s="34" t="s">
        <v>22</v>
      </c>
      <c r="C16" s="35">
        <f>COUNTIF('Individual Site Results'!L2:L23,"yes")</f>
        <v>21</v>
      </c>
      <c r="D16" s="36">
        <f>C16/22</f>
        <v>0.95454545454545459</v>
      </c>
      <c r="E16" s="56" t="s">
        <v>23</v>
      </c>
      <c r="F16" s="40"/>
    </row>
    <row r="17" spans="1:38" ht="49.5" customHeight="1" x14ac:dyDescent="0.35">
      <c r="B17" s="34" t="s">
        <v>24</v>
      </c>
      <c r="C17" s="35">
        <f>COUNTIF('Individual Site Results'!M2:M23,"yes")</f>
        <v>7</v>
      </c>
      <c r="D17" s="36">
        <f>C17/22</f>
        <v>0.31818181818181818</v>
      </c>
      <c r="E17" s="34" t="s">
        <v>25</v>
      </c>
    </row>
    <row r="18" spans="1:38" ht="50.5" customHeight="1" x14ac:dyDescent="0.35">
      <c r="B18" s="34" t="s">
        <v>26</v>
      </c>
      <c r="C18" s="35">
        <f>COUNTIF('Individual Site Results'!N2:N23,"yes")</f>
        <v>9</v>
      </c>
      <c r="D18" s="36">
        <f>C18/22</f>
        <v>0.40909090909090912</v>
      </c>
      <c r="E18" s="34" t="s">
        <v>27</v>
      </c>
    </row>
    <row r="19" spans="1:38" ht="31.5" customHeight="1" x14ac:dyDescent="0.35">
      <c r="B19" s="34" t="s">
        <v>28</v>
      </c>
      <c r="C19" s="35">
        <f>(COUNTIF('Individual Site Results'!O2:O23, "yes"))</f>
        <v>10</v>
      </c>
      <c r="D19" s="36">
        <f>(COUNTIF('Individual Site Results'!O2:O23, "yes"))/21</f>
        <v>0.47619047619047616</v>
      </c>
      <c r="E19" s="34" t="s">
        <v>29</v>
      </c>
    </row>
    <row r="20" spans="1:38" ht="17.5" customHeight="1" x14ac:dyDescent="0.35">
      <c r="B20" s="34" t="s">
        <v>30</v>
      </c>
      <c r="C20" s="37">
        <f>AVERAGE('Individual Site Results'!R2:R23)</f>
        <v>9.5238095238095233E-2</v>
      </c>
      <c r="D20" s="36" t="s">
        <v>16</v>
      </c>
      <c r="E20" s="41" t="s">
        <v>31</v>
      </c>
    </row>
    <row r="21" spans="1:38" ht="15.5" customHeight="1" x14ac:dyDescent="0.35">
      <c r="B21" s="34" t="s">
        <v>32</v>
      </c>
      <c r="C21" s="35">
        <f>AVERAGE('Individual Site Results'!Q2:Q23)</f>
        <v>3</v>
      </c>
      <c r="D21" s="36" t="s">
        <v>16</v>
      </c>
      <c r="E21" s="41" t="s">
        <v>33</v>
      </c>
    </row>
    <row r="22" spans="1:38" s="39" customFormat="1" ht="34.5" customHeight="1" x14ac:dyDescent="0.35">
      <c r="A22" s="27"/>
      <c r="B22" s="34" t="s">
        <v>34</v>
      </c>
      <c r="C22" s="37">
        <f>AVERAGE('Individual Site Results'!P2:P23)</f>
        <v>12.285714285714286</v>
      </c>
      <c r="D22" s="38" t="s">
        <v>16</v>
      </c>
      <c r="E22" s="34" t="s">
        <v>35</v>
      </c>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row>
    <row r="23" spans="1:38" ht="33" customHeight="1" x14ac:dyDescent="0.35">
      <c r="B23" s="34" t="s">
        <v>36</v>
      </c>
      <c r="C23" s="37">
        <f>AVERAGE('Individual Site Results'!V2:V23)</f>
        <v>2799.4</v>
      </c>
      <c r="D23" s="36" t="s">
        <v>16</v>
      </c>
      <c r="E23" s="34" t="s">
        <v>37</v>
      </c>
    </row>
    <row r="24" spans="1:38" s="39" customFormat="1" ht="38.5" customHeight="1" x14ac:dyDescent="0.35">
      <c r="A24" s="27"/>
      <c r="B24" s="34" t="s">
        <v>38</v>
      </c>
      <c r="C24" s="37">
        <f>AVERAGE('Individual Site Results'!U2:U23)</f>
        <v>22.25</v>
      </c>
      <c r="D24" s="38" t="s">
        <v>16</v>
      </c>
      <c r="E24" s="34" t="s">
        <v>39</v>
      </c>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row>
    <row r="25" spans="1:38" ht="44.5" customHeight="1" x14ac:dyDescent="0.35">
      <c r="B25" s="41" t="s">
        <v>40</v>
      </c>
      <c r="C25" s="50">
        <f>COUNTIF('Individual Site Results'!U2:U23,"&lt;6")</f>
        <v>8</v>
      </c>
      <c r="D25" s="36">
        <f>C25/22</f>
        <v>0.36363636363636365</v>
      </c>
      <c r="E25" s="34" t="s">
        <v>41</v>
      </c>
    </row>
    <row r="26" spans="1:38" ht="29" x14ac:dyDescent="0.35">
      <c r="B26" s="34" t="s">
        <v>42</v>
      </c>
      <c r="C26" s="50">
        <f>(COUNTIF('Individual Site Results'!W2:W23, "yes"))</f>
        <v>6</v>
      </c>
      <c r="D26" s="36">
        <f>(COUNTIF('Individual Site Results'!W2:W23, "yes"))/22</f>
        <v>0.27272727272727271</v>
      </c>
      <c r="E26" s="34" t="s">
        <v>43</v>
      </c>
    </row>
    <row r="27" spans="1:38" ht="20.5" customHeight="1" x14ac:dyDescent="0.35">
      <c r="B27" s="34" t="s">
        <v>44</v>
      </c>
      <c r="C27" s="51">
        <f>COUNTIF('Individual Site Results'!X2:X23,"yes")</f>
        <v>5</v>
      </c>
      <c r="D27" s="36">
        <f>C27/22</f>
        <v>0.22727272727272727</v>
      </c>
      <c r="E27" s="41" t="s">
        <v>45</v>
      </c>
    </row>
    <row r="28" spans="1:38" ht="20.5" customHeight="1" x14ac:dyDescent="0.35">
      <c r="B28" s="34" t="s">
        <v>46</v>
      </c>
      <c r="C28" s="51">
        <f>COUNTIF('Individual Site Results'!Y2:Y23,"yes")</f>
        <v>3</v>
      </c>
      <c r="D28" s="36">
        <f>C28/22</f>
        <v>0.13636363636363635</v>
      </c>
      <c r="E28" s="41" t="s">
        <v>45</v>
      </c>
    </row>
    <row r="29" spans="1:38" ht="20.5" customHeight="1" x14ac:dyDescent="0.35">
      <c r="B29" s="34" t="s">
        <v>47</v>
      </c>
      <c r="C29" s="51">
        <f>COUNTIF('Individual Site Results'!AA2:AA23,"yes")</f>
        <v>7</v>
      </c>
      <c r="D29" s="36">
        <f>C29/22</f>
        <v>0.31818181818181818</v>
      </c>
      <c r="E29" s="41" t="s">
        <v>45</v>
      </c>
    </row>
    <row r="30" spans="1:38" ht="35.15" customHeight="1" x14ac:dyDescent="0.35">
      <c r="B30" s="84" t="s">
        <v>48</v>
      </c>
      <c r="C30" s="85"/>
      <c r="D30" s="85"/>
      <c r="E30" s="86"/>
    </row>
    <row r="31" spans="1:38" ht="89.5" customHeight="1" x14ac:dyDescent="0.35">
      <c r="B31" s="102" t="s">
        <v>421</v>
      </c>
      <c r="C31" s="103"/>
      <c r="D31" s="103"/>
      <c r="E31" s="104"/>
    </row>
    <row r="32" spans="1:38" ht="18.75" customHeight="1" x14ac:dyDescent="0.35">
      <c r="B32" s="42" t="s">
        <v>2</v>
      </c>
      <c r="C32" s="42" t="s">
        <v>49</v>
      </c>
      <c r="D32" s="43" t="s">
        <v>9</v>
      </c>
      <c r="E32" s="43" t="s">
        <v>10</v>
      </c>
    </row>
    <row r="33" spans="1:38" ht="18.5" customHeight="1" x14ac:dyDescent="0.35">
      <c r="B33" s="44" t="s">
        <v>50</v>
      </c>
      <c r="C33" s="45">
        <f>COUNTIF('Individual Site Results'!AE2:AE23, "yes")</f>
        <v>7</v>
      </c>
      <c r="D33" s="52">
        <f>C33/22</f>
        <v>0.31818181818181818</v>
      </c>
      <c r="E33" s="46" t="s">
        <v>51</v>
      </c>
    </row>
    <row r="34" spans="1:38" ht="18.5" customHeight="1" x14ac:dyDescent="0.35">
      <c r="B34" s="44" t="s">
        <v>52</v>
      </c>
      <c r="C34" s="45">
        <f>COUNTIF('Individual Site Results'!AG2:AG23, "yes")</f>
        <v>6</v>
      </c>
      <c r="D34" s="52">
        <f>C34/22</f>
        <v>0.27272727272727271</v>
      </c>
      <c r="E34" s="46" t="s">
        <v>51</v>
      </c>
    </row>
    <row r="35" spans="1:38" ht="31.5" customHeight="1" x14ac:dyDescent="0.35">
      <c r="B35" s="44" t="s">
        <v>53</v>
      </c>
      <c r="C35" s="45">
        <f>COUNTIF('Individual Site Results'!AI2:AI23, "yes")</f>
        <v>12</v>
      </c>
      <c r="D35" s="52">
        <f>C35/22</f>
        <v>0.54545454545454541</v>
      </c>
      <c r="E35" s="44" t="s">
        <v>54</v>
      </c>
    </row>
    <row r="36" spans="1:38" x14ac:dyDescent="0.35">
      <c r="B36" s="44" t="s">
        <v>55</v>
      </c>
      <c r="C36" s="45">
        <f>COUNTIF('Individual Site Results'!AK2:AK23,"yes")</f>
        <v>0</v>
      </c>
      <c r="D36" s="52">
        <v>0</v>
      </c>
      <c r="E36" s="46"/>
    </row>
    <row r="37" spans="1:38" ht="19" customHeight="1" x14ac:dyDescent="0.35">
      <c r="B37" s="44" t="s">
        <v>56</v>
      </c>
      <c r="C37" s="110">
        <f>AVERAGE('Individual Site Results'!AM2:AM23)</f>
        <v>4.2371999999999996</v>
      </c>
      <c r="D37" s="52" t="s">
        <v>16</v>
      </c>
      <c r="E37" s="46" t="s">
        <v>57</v>
      </c>
    </row>
    <row r="38" spans="1:38" ht="32" customHeight="1" x14ac:dyDescent="0.35">
      <c r="B38" s="44" t="s">
        <v>58</v>
      </c>
      <c r="C38" s="110">
        <f>AVERAGE('Individual Site Results'!AN2:AN23)</f>
        <v>8.1849999999999987</v>
      </c>
      <c r="D38" s="52" t="s">
        <v>16</v>
      </c>
      <c r="E38" s="44" t="s">
        <v>418</v>
      </c>
    </row>
    <row r="39" spans="1:38" ht="18.5" customHeight="1" x14ac:dyDescent="0.35">
      <c r="B39" s="44" t="s">
        <v>59</v>
      </c>
      <c r="C39" s="45">
        <f>COUNTIF('Individual Site Results'!AQ2:AQ23,"&lt;&gt;no")</f>
        <v>13</v>
      </c>
      <c r="D39" s="52">
        <f t="shared" ref="D39:D45" si="0">C39/22</f>
        <v>0.59090909090909094</v>
      </c>
      <c r="E39" s="46" t="s">
        <v>60</v>
      </c>
    </row>
    <row r="40" spans="1:38" s="39" customFormat="1" ht="46" customHeight="1" x14ac:dyDescent="0.35">
      <c r="A40" s="27"/>
      <c r="B40" s="44" t="s">
        <v>61</v>
      </c>
      <c r="C40" s="45">
        <f>COUNTIF('Individual Site Results'!AP2:AP23,"yes")</f>
        <v>13</v>
      </c>
      <c r="D40" s="53">
        <f t="shared" si="0"/>
        <v>0.59090909090909094</v>
      </c>
      <c r="E40" s="44" t="s">
        <v>62</v>
      </c>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row>
    <row r="41" spans="1:38" ht="20.5" customHeight="1" x14ac:dyDescent="0.35">
      <c r="B41" s="44" t="s">
        <v>63</v>
      </c>
      <c r="C41" s="45">
        <f>COUNTIF('Individual Site Results'!AS2:AS23,"yes")</f>
        <v>18</v>
      </c>
      <c r="D41" s="52">
        <f t="shared" si="0"/>
        <v>0.81818181818181823</v>
      </c>
      <c r="E41" s="46" t="s">
        <v>64</v>
      </c>
    </row>
    <row r="42" spans="1:38" ht="31.5" customHeight="1" x14ac:dyDescent="0.35">
      <c r="B42" s="44" t="s">
        <v>65</v>
      </c>
      <c r="C42" s="45">
        <f>COUNTIF('Individual Site Results'!AR2:AR23,"yes")</f>
        <v>6</v>
      </c>
      <c r="D42" s="52">
        <f t="shared" si="0"/>
        <v>0.27272727272727271</v>
      </c>
      <c r="E42" s="44" t="s">
        <v>66</v>
      </c>
    </row>
    <row r="43" spans="1:38" ht="20.5" customHeight="1" x14ac:dyDescent="0.35">
      <c r="B43" s="44" t="s">
        <v>67</v>
      </c>
      <c r="C43" s="45">
        <f>COUNTIFS('Individual Site Results'!AR2:AR23,"yes",'Individual Site Results'!AS2:AS23, "yes")</f>
        <v>5</v>
      </c>
      <c r="D43" s="52">
        <f t="shared" si="0"/>
        <v>0.22727272727272727</v>
      </c>
      <c r="E43" s="46" t="s">
        <v>68</v>
      </c>
    </row>
    <row r="44" spans="1:38" x14ac:dyDescent="0.35">
      <c r="B44" s="44" t="s">
        <v>69</v>
      </c>
      <c r="C44" s="45">
        <f>COUNTIFS('Individual Site Results'!AR2:AR23,"no",'Individual Site Results'!AS2:AS23, "yes")</f>
        <v>13</v>
      </c>
      <c r="D44" s="52">
        <f t="shared" si="0"/>
        <v>0.59090909090909094</v>
      </c>
      <c r="E44" s="46"/>
    </row>
    <row r="45" spans="1:38" x14ac:dyDescent="0.35">
      <c r="B45" s="44" t="s">
        <v>70</v>
      </c>
      <c r="C45" s="45">
        <f>COUNTIFS('Individual Site Results'!AR2:AR23,"yes",'Individual Site Results'!AS2:AS23, "no")</f>
        <v>1</v>
      </c>
      <c r="D45" s="52">
        <f t="shared" si="0"/>
        <v>4.5454545454545456E-2</v>
      </c>
      <c r="E45" s="46"/>
    </row>
    <row r="46" spans="1:38" x14ac:dyDescent="0.35">
      <c r="B46" s="44" t="s">
        <v>71</v>
      </c>
      <c r="C46" s="45">
        <v>0</v>
      </c>
      <c r="D46" s="52">
        <v>0</v>
      </c>
      <c r="E46" s="46"/>
    </row>
    <row r="47" spans="1:38" ht="58" x14ac:dyDescent="0.35">
      <c r="B47" s="44" t="s">
        <v>72</v>
      </c>
      <c r="C47" s="45">
        <f>(COUNTIF('Individual Site Results'!AU2:AU23,"&lt;&gt;no"))-2</f>
        <v>18</v>
      </c>
      <c r="D47" s="52">
        <f>C47/20</f>
        <v>0.9</v>
      </c>
      <c r="E47" s="44" t="s">
        <v>384</v>
      </c>
    </row>
    <row r="48" spans="1:38" x14ac:dyDescent="0.35">
      <c r="B48" s="44" t="s">
        <v>73</v>
      </c>
      <c r="C48" s="45">
        <f>(COUNTIF('Individual Site Results'!AV2:AV23,"&lt;&gt;no"))-2</f>
        <v>9</v>
      </c>
      <c r="D48" s="52">
        <f>C48/20</f>
        <v>0.45</v>
      </c>
      <c r="E48" s="46"/>
    </row>
    <row r="49" spans="2:5" ht="116" x14ac:dyDescent="0.35">
      <c r="B49" s="44" t="s">
        <v>74</v>
      </c>
      <c r="C49" s="110">
        <f>AVERAGE('Individual Site Results'!AW2:AW23)</f>
        <v>72.578947368421055</v>
      </c>
      <c r="D49" s="52" t="s">
        <v>16</v>
      </c>
      <c r="E49" s="44" t="s">
        <v>413</v>
      </c>
    </row>
    <row r="50" spans="2:5" x14ac:dyDescent="0.35">
      <c r="B50" s="44" t="s">
        <v>75</v>
      </c>
      <c r="C50" s="45">
        <f>COUNTIF('Individual Site Results'!AX2:AX23,"yes")</f>
        <v>7</v>
      </c>
      <c r="D50" s="52">
        <f>C50/20</f>
        <v>0.35</v>
      </c>
      <c r="E50" s="46"/>
    </row>
    <row r="51" spans="2:5" x14ac:dyDescent="0.35">
      <c r="B51" s="44" t="s">
        <v>76</v>
      </c>
      <c r="C51" s="45">
        <f>COUNTIF('Individual Site Results'!AY2:AY23,"yes")</f>
        <v>3</v>
      </c>
      <c r="D51" s="52">
        <f>C51/20</f>
        <v>0.15</v>
      </c>
      <c r="E51" s="46"/>
    </row>
    <row r="52" spans="2:5" x14ac:dyDescent="0.35">
      <c r="B52" s="44" t="s">
        <v>77</v>
      </c>
      <c r="C52" s="45">
        <f>COUNTIF('Individual Site Results'!AZ2:AZ23,"yes")</f>
        <v>1</v>
      </c>
      <c r="D52" s="52">
        <f>C52/20</f>
        <v>0.05</v>
      </c>
      <c r="E52" s="46"/>
    </row>
    <row r="53" spans="2:5" ht="18.5" x14ac:dyDescent="0.35">
      <c r="B53" s="87" t="s">
        <v>78</v>
      </c>
      <c r="C53" s="88"/>
      <c r="D53" s="88"/>
      <c r="E53" s="89"/>
    </row>
    <row r="54" spans="2:5" ht="79" customHeight="1" x14ac:dyDescent="0.35">
      <c r="B54" s="99" t="s">
        <v>415</v>
      </c>
      <c r="C54" s="100"/>
      <c r="D54" s="100"/>
      <c r="E54" s="101"/>
    </row>
    <row r="55" spans="2:5" ht="18.75" customHeight="1" x14ac:dyDescent="0.35">
      <c r="B55" s="47" t="s">
        <v>2</v>
      </c>
      <c r="C55" s="47" t="s">
        <v>49</v>
      </c>
      <c r="D55" s="48" t="s">
        <v>9</v>
      </c>
      <c r="E55" s="48" t="s">
        <v>10</v>
      </c>
    </row>
    <row r="56" spans="2:5" ht="32.5" customHeight="1" x14ac:dyDescent="0.35">
      <c r="B56" s="49" t="s">
        <v>79</v>
      </c>
      <c r="C56" s="49">
        <f>COUNTIF('Individual Site Results'!BC2:BC23,"yes")</f>
        <v>17</v>
      </c>
      <c r="D56" s="54">
        <f t="shared" ref="D56:D63" si="1">C56/20</f>
        <v>0.85</v>
      </c>
      <c r="E56" s="49" t="s">
        <v>80</v>
      </c>
    </row>
    <row r="57" spans="2:5" ht="17" customHeight="1" x14ac:dyDescent="0.35">
      <c r="B57" s="49" t="s">
        <v>81</v>
      </c>
      <c r="C57" s="49">
        <f>COUNTIF('Individual Site Results'!BD2:BD23,"yes")</f>
        <v>5</v>
      </c>
      <c r="D57" s="54">
        <f t="shared" si="1"/>
        <v>0.25</v>
      </c>
      <c r="E57" s="49" t="s">
        <v>82</v>
      </c>
    </row>
    <row r="58" spans="2:5" ht="33" customHeight="1" x14ac:dyDescent="0.35">
      <c r="B58" s="49" t="s">
        <v>83</v>
      </c>
      <c r="C58" s="49">
        <f>COUNTIF('Individual Site Results'!BF2:BF23,"yes")</f>
        <v>14</v>
      </c>
      <c r="D58" s="54">
        <f t="shared" si="1"/>
        <v>0.7</v>
      </c>
      <c r="E58" s="49" t="s">
        <v>84</v>
      </c>
    </row>
    <row r="59" spans="2:5" x14ac:dyDescent="0.35">
      <c r="B59" s="49" t="s">
        <v>85</v>
      </c>
      <c r="C59" s="49">
        <f>COUNTIF('Individual Site Results'!BE2:BE23,"yes")</f>
        <v>0</v>
      </c>
      <c r="D59" s="54">
        <f t="shared" si="1"/>
        <v>0</v>
      </c>
      <c r="E59" s="49"/>
    </row>
    <row r="60" spans="2:5" ht="29" x14ac:dyDescent="0.35">
      <c r="B60" s="49" t="s">
        <v>86</v>
      </c>
      <c r="C60" s="49">
        <f>COUNTIF('Individual Site Results'!BG2:BG23,"yes")</f>
        <v>17</v>
      </c>
      <c r="D60" s="54">
        <f t="shared" si="1"/>
        <v>0.85</v>
      </c>
      <c r="E60" s="49"/>
    </row>
    <row r="61" spans="2:5" ht="33" customHeight="1" x14ac:dyDescent="0.35">
      <c r="B61" s="49" t="s">
        <v>87</v>
      </c>
      <c r="C61" s="49">
        <f>COUNTIF('Individual Site Results'!BI2:BI23,"yes")</f>
        <v>19</v>
      </c>
      <c r="D61" s="54">
        <f t="shared" si="1"/>
        <v>0.95</v>
      </c>
      <c r="E61" s="49" t="s">
        <v>88</v>
      </c>
    </row>
    <row r="62" spans="2:5" ht="33" customHeight="1" x14ac:dyDescent="0.35">
      <c r="B62" s="49" t="s">
        <v>89</v>
      </c>
      <c r="C62" s="49">
        <f>COUNTIF('Individual Site Results'!BJ2:BJ23,"yes")</f>
        <v>16</v>
      </c>
      <c r="D62" s="54">
        <f t="shared" si="1"/>
        <v>0.8</v>
      </c>
      <c r="E62" s="49" t="s">
        <v>90</v>
      </c>
    </row>
    <row r="63" spans="2:5" x14ac:dyDescent="0.35">
      <c r="B63" s="49" t="s">
        <v>91</v>
      </c>
      <c r="C63" s="49">
        <f>COUNTIF('Individual Site Results'!BK2:BK23,"yes")</f>
        <v>11</v>
      </c>
      <c r="D63" s="54">
        <f t="shared" si="1"/>
        <v>0.55000000000000004</v>
      </c>
      <c r="E63" s="49"/>
    </row>
    <row r="64" spans="2:5" ht="42.5" customHeight="1" x14ac:dyDescent="0.35">
      <c r="B64" s="49" t="s">
        <v>92</v>
      </c>
      <c r="C64" s="49">
        <f>COUNTIF('Individual Site Results'!BL2:BL23,"yes")</f>
        <v>15</v>
      </c>
      <c r="D64" s="54">
        <f t="shared" ref="D64:D73" si="2">C64/20</f>
        <v>0.75</v>
      </c>
      <c r="E64" s="49" t="s">
        <v>93</v>
      </c>
    </row>
    <row r="65" spans="2:5" x14ac:dyDescent="0.35">
      <c r="B65" s="49" t="s">
        <v>94</v>
      </c>
      <c r="C65" s="49">
        <f>COUNTIF('Individual Site Results'!BN2:BN23,"yes")</f>
        <v>16</v>
      </c>
      <c r="D65" s="54">
        <f t="shared" si="2"/>
        <v>0.8</v>
      </c>
      <c r="E65" s="49"/>
    </row>
    <row r="66" spans="2:5" x14ac:dyDescent="0.35">
      <c r="B66" s="49" t="s">
        <v>95</v>
      </c>
      <c r="C66" s="49">
        <f>COUNTIF('Individual Site Results'!BO2:BO23,"yes")</f>
        <v>3</v>
      </c>
      <c r="D66" s="54">
        <f t="shared" si="2"/>
        <v>0.15</v>
      </c>
      <c r="E66" s="49"/>
    </row>
    <row r="67" spans="2:5" x14ac:dyDescent="0.35">
      <c r="B67" s="49" t="s">
        <v>96</v>
      </c>
      <c r="C67" s="49">
        <f>COUNTIF('Individual Site Results'!BP2:BP23,"yes")</f>
        <v>18</v>
      </c>
      <c r="D67" s="54">
        <f t="shared" si="2"/>
        <v>0.9</v>
      </c>
      <c r="E67" s="49"/>
    </row>
    <row r="68" spans="2:5" x14ac:dyDescent="0.35">
      <c r="B68" s="49" t="s">
        <v>97</v>
      </c>
      <c r="C68" s="49">
        <f>COUNTIF('Individual Site Results'!BQ2:BQ23,"yes")</f>
        <v>11</v>
      </c>
      <c r="D68" s="54">
        <f t="shared" si="2"/>
        <v>0.55000000000000004</v>
      </c>
      <c r="E68" s="49"/>
    </row>
    <row r="69" spans="2:5" ht="46.5" customHeight="1" x14ac:dyDescent="0.35">
      <c r="B69" s="49" t="s">
        <v>98</v>
      </c>
      <c r="C69" s="49">
        <f>COUNTIF('Individual Site Results'!BR2:BR23,"yes")</f>
        <v>0</v>
      </c>
      <c r="D69" s="54">
        <f t="shared" si="2"/>
        <v>0</v>
      </c>
      <c r="E69" s="49" t="s">
        <v>385</v>
      </c>
    </row>
    <row r="70" spans="2:5" x14ac:dyDescent="0.35">
      <c r="B70" s="49" t="s">
        <v>99</v>
      </c>
      <c r="C70" s="49">
        <f>COUNTIF('Individual Site Results'!BT2:BT23, "yes")</f>
        <v>9</v>
      </c>
      <c r="D70" s="54">
        <f t="shared" si="2"/>
        <v>0.45</v>
      </c>
      <c r="E70" s="49"/>
    </row>
    <row r="71" spans="2:5" ht="72.5" x14ac:dyDescent="0.35">
      <c r="B71" s="49" t="s">
        <v>100</v>
      </c>
      <c r="C71" s="49">
        <f>COUNTIF('Individual Site Results'!BU2:BU23, "yes")</f>
        <v>7</v>
      </c>
      <c r="D71" s="54">
        <f t="shared" si="2"/>
        <v>0.35</v>
      </c>
      <c r="E71" s="49" t="s">
        <v>388</v>
      </c>
    </row>
    <row r="72" spans="2:5" ht="48" customHeight="1" x14ac:dyDescent="0.35">
      <c r="B72" s="49" t="s">
        <v>101</v>
      </c>
      <c r="C72" s="49">
        <f>COUNTIF('Individual Site Results'!BW2:BW23, "yes")</f>
        <v>1</v>
      </c>
      <c r="D72" s="54">
        <f t="shared" si="2"/>
        <v>0.05</v>
      </c>
      <c r="E72" s="49" t="s">
        <v>390</v>
      </c>
    </row>
    <row r="73" spans="2:5" x14ac:dyDescent="0.35">
      <c r="B73" s="49" t="s">
        <v>102</v>
      </c>
      <c r="C73" s="49">
        <f>COUNTIF('Individual Site Results'!BY2:BY23, "yes")</f>
        <v>2</v>
      </c>
      <c r="D73" s="54">
        <f t="shared" si="2"/>
        <v>0.1</v>
      </c>
      <c r="E73" s="49"/>
    </row>
    <row r="74" spans="2:5" ht="18.5" customHeight="1" x14ac:dyDescent="0.35">
      <c r="B74" s="49" t="s">
        <v>103</v>
      </c>
      <c r="C74" s="49">
        <f>COUNTIF('Individual Site Results'!BY2:BY23, "yes")</f>
        <v>2</v>
      </c>
      <c r="D74" s="54">
        <f>C74/20</f>
        <v>0.1</v>
      </c>
      <c r="E74" s="49" t="s">
        <v>104</v>
      </c>
    </row>
    <row r="75" spans="2:5" x14ac:dyDescent="0.35">
      <c r="B75" s="49" t="s">
        <v>105</v>
      </c>
      <c r="C75" s="49">
        <f>COUNTIF('Individual Site Results'!BZ2:BZ23, "yes")</f>
        <v>17</v>
      </c>
      <c r="D75" s="54">
        <f>C75/20</f>
        <v>0.85</v>
      </c>
      <c r="E75" s="49"/>
    </row>
    <row r="76" spans="2:5" ht="33" customHeight="1" x14ac:dyDescent="0.35">
      <c r="B76" s="49" t="s">
        <v>386</v>
      </c>
      <c r="C76" s="49" t="s">
        <v>16</v>
      </c>
      <c r="D76" s="54" t="s">
        <v>16</v>
      </c>
      <c r="E76" s="49" t="s">
        <v>387</v>
      </c>
    </row>
    <row r="77" spans="2:5" x14ac:dyDescent="0.35">
      <c r="B77" s="27"/>
      <c r="C77" s="27"/>
      <c r="D77" s="26"/>
      <c r="E77" s="26"/>
    </row>
    <row r="78" spans="2:5" x14ac:dyDescent="0.35">
      <c r="B78" s="27"/>
      <c r="C78" s="27"/>
      <c r="D78" s="26"/>
      <c r="E78" s="26"/>
    </row>
    <row r="79" spans="2:5" x14ac:dyDescent="0.35">
      <c r="B79" s="27"/>
      <c r="C79" s="27"/>
      <c r="D79" s="26"/>
      <c r="E79" s="26"/>
    </row>
    <row r="80" spans="2:5" x14ac:dyDescent="0.35">
      <c r="B80" s="27"/>
      <c r="C80" s="27"/>
      <c r="D80" s="26"/>
      <c r="E80" s="26"/>
    </row>
    <row r="81" spans="2:5" x14ac:dyDescent="0.35">
      <c r="B81" s="27"/>
      <c r="C81" s="27"/>
      <c r="D81" s="26"/>
      <c r="E81" s="26"/>
    </row>
    <row r="82" spans="2:5" x14ac:dyDescent="0.35">
      <c r="B82" s="27"/>
      <c r="C82" s="27"/>
      <c r="D82" s="26"/>
      <c r="E82" s="26"/>
    </row>
    <row r="83" spans="2:5" x14ac:dyDescent="0.35">
      <c r="B83" s="27"/>
      <c r="C83" s="27"/>
      <c r="D83" s="26"/>
      <c r="E83" s="26"/>
    </row>
    <row r="84" spans="2:5" x14ac:dyDescent="0.35">
      <c r="B84" s="27"/>
      <c r="C84" s="27"/>
      <c r="D84" s="26"/>
      <c r="E84" s="26"/>
    </row>
    <row r="85" spans="2:5" x14ac:dyDescent="0.35">
      <c r="B85" s="27"/>
      <c r="C85" s="27"/>
      <c r="D85" s="26"/>
      <c r="E85" s="26"/>
    </row>
    <row r="86" spans="2:5" x14ac:dyDescent="0.35">
      <c r="B86" s="27"/>
      <c r="C86" s="27"/>
      <c r="D86" s="26"/>
      <c r="E86" s="26"/>
    </row>
    <row r="87" spans="2:5" x14ac:dyDescent="0.35">
      <c r="B87" s="27"/>
      <c r="C87" s="27"/>
      <c r="D87" s="26"/>
      <c r="E87" s="26"/>
    </row>
    <row r="88" spans="2:5" x14ac:dyDescent="0.35">
      <c r="B88" s="27"/>
      <c r="C88" s="27"/>
      <c r="D88" s="26"/>
      <c r="E88" s="26"/>
    </row>
    <row r="89" spans="2:5" x14ac:dyDescent="0.35">
      <c r="B89" s="27"/>
      <c r="C89" s="27"/>
      <c r="D89" s="26"/>
      <c r="E89" s="26"/>
    </row>
    <row r="90" spans="2:5" x14ac:dyDescent="0.35">
      <c r="B90" s="27"/>
      <c r="C90" s="27"/>
      <c r="D90" s="26"/>
      <c r="E90" s="26"/>
    </row>
    <row r="91" spans="2:5" x14ac:dyDescent="0.35">
      <c r="B91" s="27"/>
      <c r="C91" s="27"/>
      <c r="D91" s="26"/>
      <c r="E91" s="26"/>
    </row>
    <row r="92" spans="2:5" x14ac:dyDescent="0.35">
      <c r="B92" s="27"/>
      <c r="C92" s="27"/>
      <c r="D92" s="26"/>
      <c r="E92" s="26"/>
    </row>
    <row r="93" spans="2:5" x14ac:dyDescent="0.35">
      <c r="B93" s="27"/>
      <c r="C93" s="27"/>
      <c r="D93" s="26"/>
      <c r="E93" s="26"/>
    </row>
    <row r="94" spans="2:5" x14ac:dyDescent="0.35">
      <c r="B94" s="27"/>
      <c r="C94" s="27"/>
      <c r="D94" s="26"/>
      <c r="E94" s="26"/>
    </row>
    <row r="95" spans="2:5" x14ac:dyDescent="0.35">
      <c r="B95" s="27"/>
      <c r="C95" s="27"/>
      <c r="D95" s="26"/>
      <c r="E95" s="26"/>
    </row>
    <row r="96" spans="2:5" x14ac:dyDescent="0.35">
      <c r="B96" s="27"/>
      <c r="C96" s="27"/>
      <c r="D96" s="26"/>
      <c r="E96" s="26"/>
    </row>
    <row r="97" spans="2:5" x14ac:dyDescent="0.35">
      <c r="B97" s="27"/>
      <c r="C97" s="27"/>
      <c r="D97" s="26"/>
      <c r="E97" s="26"/>
    </row>
    <row r="98" spans="2:5" x14ac:dyDescent="0.35">
      <c r="B98" s="27"/>
      <c r="C98" s="27"/>
      <c r="D98" s="26"/>
      <c r="E98" s="26"/>
    </row>
    <row r="99" spans="2:5" x14ac:dyDescent="0.35">
      <c r="B99" s="27"/>
      <c r="C99" s="27"/>
      <c r="D99" s="26"/>
      <c r="E99" s="26"/>
    </row>
    <row r="100" spans="2:5" x14ac:dyDescent="0.35">
      <c r="B100" s="27"/>
      <c r="C100" s="27"/>
      <c r="D100" s="26"/>
      <c r="E100" s="26"/>
    </row>
    <row r="101" spans="2:5" x14ac:dyDescent="0.35">
      <c r="B101" s="27"/>
      <c r="C101" s="27"/>
      <c r="D101" s="26"/>
      <c r="E101" s="26"/>
    </row>
    <row r="102" spans="2:5" x14ac:dyDescent="0.35">
      <c r="B102" s="27"/>
      <c r="C102" s="27"/>
      <c r="D102" s="26"/>
      <c r="E102" s="26"/>
    </row>
    <row r="103" spans="2:5" x14ac:dyDescent="0.35">
      <c r="B103" s="27"/>
      <c r="C103" s="27"/>
      <c r="D103" s="26"/>
      <c r="E103" s="26"/>
    </row>
    <row r="104" spans="2:5" x14ac:dyDescent="0.35">
      <c r="B104" s="27"/>
      <c r="C104" s="27"/>
      <c r="D104" s="26"/>
      <c r="E104" s="26"/>
    </row>
    <row r="105" spans="2:5" x14ac:dyDescent="0.35">
      <c r="B105" s="27"/>
      <c r="C105" s="27"/>
      <c r="D105" s="26"/>
      <c r="E105" s="26"/>
    </row>
    <row r="106" spans="2:5" x14ac:dyDescent="0.35">
      <c r="B106" s="27"/>
      <c r="C106" s="27"/>
      <c r="D106" s="26"/>
      <c r="E106" s="26"/>
    </row>
    <row r="107" spans="2:5" x14ac:dyDescent="0.35">
      <c r="B107" s="27"/>
      <c r="C107" s="27"/>
      <c r="D107" s="26"/>
      <c r="E107" s="26"/>
    </row>
    <row r="108" spans="2:5" x14ac:dyDescent="0.35">
      <c r="B108" s="27"/>
      <c r="C108" s="27"/>
      <c r="D108" s="26"/>
      <c r="E108" s="26"/>
    </row>
    <row r="109" spans="2:5" x14ac:dyDescent="0.35">
      <c r="B109" s="27"/>
      <c r="C109" s="27"/>
      <c r="D109" s="26"/>
      <c r="E109" s="26"/>
    </row>
    <row r="110" spans="2:5" x14ac:dyDescent="0.35">
      <c r="B110" s="27"/>
      <c r="C110" s="27"/>
      <c r="D110" s="26"/>
      <c r="E110" s="26"/>
    </row>
    <row r="111" spans="2:5" x14ac:dyDescent="0.35">
      <c r="B111" s="27"/>
      <c r="C111" s="27"/>
      <c r="D111" s="26"/>
      <c r="E111" s="26"/>
    </row>
    <row r="112" spans="2:5" x14ac:dyDescent="0.35">
      <c r="B112" s="27"/>
      <c r="C112" s="27"/>
      <c r="D112" s="26"/>
      <c r="E112" s="26"/>
    </row>
    <row r="113" spans="2:5" x14ac:dyDescent="0.35">
      <c r="B113" s="27"/>
      <c r="C113" s="27"/>
      <c r="D113" s="26"/>
      <c r="E113" s="26"/>
    </row>
    <row r="114" spans="2:5" x14ac:dyDescent="0.35">
      <c r="B114" s="27"/>
      <c r="C114" s="27"/>
      <c r="D114" s="26"/>
      <c r="E114" s="26"/>
    </row>
    <row r="115" spans="2:5" x14ac:dyDescent="0.35">
      <c r="B115" s="27"/>
      <c r="C115" s="27"/>
      <c r="D115" s="26"/>
      <c r="E115" s="26"/>
    </row>
    <row r="116" spans="2:5" x14ac:dyDescent="0.35">
      <c r="B116" s="27"/>
      <c r="C116" s="27"/>
      <c r="D116" s="26"/>
      <c r="E116" s="26"/>
    </row>
    <row r="117" spans="2:5" x14ac:dyDescent="0.35">
      <c r="B117" s="27"/>
      <c r="C117" s="27"/>
      <c r="D117" s="26"/>
      <c r="E117" s="26"/>
    </row>
    <row r="118" spans="2:5" x14ac:dyDescent="0.35">
      <c r="B118" s="27"/>
      <c r="C118" s="27"/>
      <c r="D118" s="26"/>
      <c r="E118" s="26"/>
    </row>
    <row r="119" spans="2:5" x14ac:dyDescent="0.35">
      <c r="B119" s="27"/>
      <c r="C119" s="27"/>
      <c r="D119" s="26"/>
      <c r="E119" s="26"/>
    </row>
    <row r="120" spans="2:5" x14ac:dyDescent="0.35">
      <c r="B120" s="27"/>
      <c r="C120" s="27"/>
      <c r="D120" s="26"/>
      <c r="E120" s="26"/>
    </row>
    <row r="121" spans="2:5" x14ac:dyDescent="0.35">
      <c r="B121" s="27"/>
      <c r="C121" s="27"/>
      <c r="D121" s="26"/>
      <c r="E121" s="26"/>
    </row>
    <row r="122" spans="2:5" x14ac:dyDescent="0.35">
      <c r="B122" s="27"/>
      <c r="C122" s="27"/>
      <c r="D122" s="26"/>
      <c r="E122" s="26"/>
    </row>
    <row r="123" spans="2:5" x14ac:dyDescent="0.35">
      <c r="B123" s="27"/>
      <c r="C123" s="27"/>
      <c r="D123" s="26"/>
      <c r="E123" s="26"/>
    </row>
    <row r="124" spans="2:5" x14ac:dyDescent="0.35">
      <c r="B124" s="27"/>
      <c r="C124" s="27"/>
      <c r="D124" s="26"/>
      <c r="E124" s="26"/>
    </row>
    <row r="125" spans="2:5" x14ac:dyDescent="0.35">
      <c r="B125" s="27"/>
      <c r="C125" s="27"/>
      <c r="D125" s="26"/>
      <c r="E125" s="26"/>
    </row>
    <row r="126" spans="2:5" x14ac:dyDescent="0.35">
      <c r="B126" s="27"/>
      <c r="C126" s="27"/>
      <c r="D126" s="26"/>
      <c r="E126" s="26"/>
    </row>
    <row r="127" spans="2:5" x14ac:dyDescent="0.35">
      <c r="B127" s="27"/>
      <c r="C127" s="27"/>
      <c r="D127" s="26"/>
      <c r="E127" s="26"/>
    </row>
    <row r="128" spans="2:5" x14ac:dyDescent="0.35">
      <c r="B128" s="27"/>
      <c r="C128" s="27"/>
      <c r="D128" s="26"/>
      <c r="E128" s="26"/>
    </row>
    <row r="129" spans="2:5" x14ac:dyDescent="0.35">
      <c r="B129" s="27"/>
      <c r="C129" s="27"/>
      <c r="D129" s="26"/>
      <c r="E129" s="26"/>
    </row>
    <row r="130" spans="2:5" x14ac:dyDescent="0.35">
      <c r="B130" s="27"/>
      <c r="C130" s="27"/>
      <c r="D130" s="26"/>
      <c r="E130" s="26"/>
    </row>
    <row r="131" spans="2:5" x14ac:dyDescent="0.35">
      <c r="B131" s="27"/>
      <c r="C131" s="27"/>
      <c r="D131" s="26"/>
      <c r="E131" s="26"/>
    </row>
    <row r="132" spans="2:5" x14ac:dyDescent="0.35">
      <c r="B132" s="27"/>
      <c r="C132" s="27"/>
      <c r="D132" s="26"/>
      <c r="E132" s="26"/>
    </row>
    <row r="133" spans="2:5" x14ac:dyDescent="0.35">
      <c r="B133" s="27"/>
      <c r="C133" s="27"/>
      <c r="D133" s="26"/>
      <c r="E133" s="26"/>
    </row>
    <row r="134" spans="2:5" x14ac:dyDescent="0.35">
      <c r="B134" s="27"/>
      <c r="C134" s="27"/>
      <c r="D134" s="26"/>
      <c r="E134" s="26"/>
    </row>
    <row r="135" spans="2:5" x14ac:dyDescent="0.35">
      <c r="B135" s="27"/>
      <c r="C135" s="27"/>
      <c r="D135" s="26"/>
      <c r="E135" s="26"/>
    </row>
    <row r="136" spans="2:5" x14ac:dyDescent="0.35">
      <c r="B136" s="27"/>
      <c r="C136" s="27"/>
      <c r="D136" s="26"/>
      <c r="E136" s="26"/>
    </row>
    <row r="137" spans="2:5" x14ac:dyDescent="0.35">
      <c r="B137" s="27"/>
      <c r="C137" s="27"/>
      <c r="D137" s="26"/>
      <c r="E137" s="26"/>
    </row>
    <row r="138" spans="2:5" x14ac:dyDescent="0.35">
      <c r="B138" s="27"/>
      <c r="C138" s="27"/>
      <c r="D138" s="26"/>
      <c r="E138" s="26"/>
    </row>
    <row r="139" spans="2:5" x14ac:dyDescent="0.35">
      <c r="B139" s="27"/>
      <c r="C139" s="27"/>
      <c r="D139" s="26"/>
      <c r="E139" s="26"/>
    </row>
    <row r="140" spans="2:5" x14ac:dyDescent="0.35">
      <c r="B140" s="27"/>
      <c r="C140" s="27"/>
      <c r="D140" s="26"/>
      <c r="E140" s="26"/>
    </row>
    <row r="141" spans="2:5" x14ac:dyDescent="0.35">
      <c r="B141" s="27"/>
      <c r="C141" s="27"/>
      <c r="D141" s="26"/>
      <c r="E141" s="26"/>
    </row>
    <row r="142" spans="2:5" x14ac:dyDescent="0.35">
      <c r="B142" s="27"/>
      <c r="C142" s="27"/>
      <c r="D142" s="26"/>
      <c r="E142" s="26"/>
    </row>
    <row r="143" spans="2:5" x14ac:dyDescent="0.35">
      <c r="B143" s="27"/>
      <c r="C143" s="27"/>
      <c r="D143" s="26"/>
      <c r="E143" s="26"/>
    </row>
    <row r="144" spans="2:5" x14ac:dyDescent="0.35">
      <c r="B144" s="27"/>
      <c r="C144" s="27"/>
      <c r="D144" s="26"/>
      <c r="E144" s="26"/>
    </row>
    <row r="145" spans="2:5" x14ac:dyDescent="0.35">
      <c r="B145" s="27"/>
      <c r="C145" s="27"/>
      <c r="D145" s="26"/>
      <c r="E145" s="26"/>
    </row>
    <row r="146" spans="2:5" x14ac:dyDescent="0.35">
      <c r="B146" s="27"/>
      <c r="C146" s="27"/>
      <c r="D146" s="26"/>
      <c r="E146" s="26"/>
    </row>
    <row r="147" spans="2:5" x14ac:dyDescent="0.35">
      <c r="B147" s="27"/>
      <c r="C147" s="27"/>
      <c r="D147" s="26"/>
      <c r="E147" s="26"/>
    </row>
    <row r="148" spans="2:5" x14ac:dyDescent="0.35">
      <c r="B148" s="27"/>
      <c r="C148" s="27"/>
      <c r="D148" s="26"/>
      <c r="E148" s="26"/>
    </row>
    <row r="149" spans="2:5" x14ac:dyDescent="0.35">
      <c r="B149" s="27"/>
      <c r="C149" s="27"/>
      <c r="D149" s="26"/>
      <c r="E149" s="26"/>
    </row>
    <row r="150" spans="2:5" x14ac:dyDescent="0.35">
      <c r="B150" s="27"/>
      <c r="C150" s="27"/>
      <c r="D150" s="26"/>
      <c r="E150" s="26"/>
    </row>
    <row r="151" spans="2:5" x14ac:dyDescent="0.35">
      <c r="B151" s="27"/>
      <c r="C151" s="27"/>
      <c r="D151" s="26"/>
      <c r="E151" s="26"/>
    </row>
    <row r="152" spans="2:5" x14ac:dyDescent="0.35">
      <c r="B152" s="27"/>
      <c r="C152" s="27"/>
      <c r="D152" s="26"/>
      <c r="E152" s="26"/>
    </row>
    <row r="153" spans="2:5" x14ac:dyDescent="0.35">
      <c r="B153" s="27"/>
      <c r="C153" s="27"/>
      <c r="D153" s="26"/>
      <c r="E153" s="26"/>
    </row>
    <row r="154" spans="2:5" x14ac:dyDescent="0.35">
      <c r="B154" s="27"/>
      <c r="C154" s="27"/>
      <c r="D154" s="26"/>
      <c r="E154" s="26"/>
    </row>
    <row r="155" spans="2:5" x14ac:dyDescent="0.35">
      <c r="B155" s="27"/>
      <c r="C155" s="27"/>
      <c r="D155" s="26"/>
      <c r="E155" s="26"/>
    </row>
    <row r="156" spans="2:5" x14ac:dyDescent="0.35">
      <c r="B156" s="27"/>
      <c r="C156" s="27"/>
      <c r="D156" s="26"/>
      <c r="E156" s="26"/>
    </row>
    <row r="157" spans="2:5" x14ac:dyDescent="0.35">
      <c r="B157" s="27"/>
      <c r="C157" s="27"/>
      <c r="D157" s="26"/>
      <c r="E157" s="26"/>
    </row>
    <row r="158" spans="2:5" x14ac:dyDescent="0.35">
      <c r="B158" s="27"/>
      <c r="C158" s="27"/>
      <c r="D158" s="26"/>
      <c r="E158" s="26"/>
    </row>
    <row r="159" spans="2:5" x14ac:dyDescent="0.35">
      <c r="B159" s="27"/>
      <c r="C159" s="27"/>
      <c r="D159" s="26"/>
      <c r="E159" s="26"/>
    </row>
    <row r="160" spans="2:5" x14ac:dyDescent="0.35">
      <c r="B160" s="27"/>
      <c r="C160" s="27"/>
      <c r="D160" s="26"/>
      <c r="E160" s="26"/>
    </row>
    <row r="161" spans="2:5" x14ac:dyDescent="0.35">
      <c r="B161" s="27"/>
      <c r="C161" s="27"/>
      <c r="D161" s="26"/>
      <c r="E161" s="26"/>
    </row>
    <row r="162" spans="2:5" x14ac:dyDescent="0.35">
      <c r="B162" s="27"/>
      <c r="C162" s="27"/>
      <c r="D162" s="26"/>
      <c r="E162" s="26"/>
    </row>
    <row r="163" spans="2:5" x14ac:dyDescent="0.35">
      <c r="B163" s="27"/>
      <c r="C163" s="27"/>
      <c r="D163" s="26"/>
      <c r="E163" s="26"/>
    </row>
    <row r="164" spans="2:5" x14ac:dyDescent="0.35">
      <c r="B164" s="27"/>
      <c r="C164" s="27"/>
      <c r="D164" s="26"/>
      <c r="E164" s="26"/>
    </row>
    <row r="165" spans="2:5" x14ac:dyDescent="0.35">
      <c r="B165" s="27"/>
      <c r="C165" s="27"/>
      <c r="D165" s="26"/>
      <c r="E165" s="26"/>
    </row>
    <row r="166" spans="2:5" x14ac:dyDescent="0.35">
      <c r="B166" s="27"/>
      <c r="C166" s="27"/>
      <c r="D166" s="26"/>
      <c r="E166" s="26"/>
    </row>
    <row r="167" spans="2:5" x14ac:dyDescent="0.35">
      <c r="B167" s="27"/>
      <c r="C167" s="27"/>
      <c r="D167" s="26"/>
      <c r="E167" s="26"/>
    </row>
    <row r="168" spans="2:5" x14ac:dyDescent="0.35">
      <c r="B168" s="27"/>
      <c r="C168" s="27"/>
      <c r="D168" s="26"/>
      <c r="E168" s="26"/>
    </row>
    <row r="169" spans="2:5" x14ac:dyDescent="0.35">
      <c r="B169" s="27"/>
      <c r="C169" s="27"/>
      <c r="D169" s="26"/>
      <c r="E169" s="26"/>
    </row>
    <row r="170" spans="2:5" x14ac:dyDescent="0.35">
      <c r="B170" s="27"/>
      <c r="C170" s="27"/>
      <c r="D170" s="26"/>
      <c r="E170" s="26"/>
    </row>
    <row r="171" spans="2:5" x14ac:dyDescent="0.35">
      <c r="B171" s="27"/>
      <c r="C171" s="27"/>
      <c r="D171" s="26"/>
      <c r="E171" s="26"/>
    </row>
    <row r="172" spans="2:5" x14ac:dyDescent="0.35">
      <c r="B172" s="27"/>
      <c r="C172" s="27"/>
      <c r="D172" s="26"/>
      <c r="E172" s="26"/>
    </row>
    <row r="173" spans="2:5" x14ac:dyDescent="0.35">
      <c r="B173" s="27"/>
      <c r="C173" s="27"/>
      <c r="D173" s="26"/>
      <c r="E173" s="26"/>
    </row>
    <row r="174" spans="2:5" x14ac:dyDescent="0.35">
      <c r="B174" s="27"/>
      <c r="C174" s="27"/>
      <c r="D174" s="26"/>
      <c r="E174" s="26"/>
    </row>
    <row r="175" spans="2:5" x14ac:dyDescent="0.35">
      <c r="B175" s="27"/>
      <c r="C175" s="27"/>
      <c r="D175" s="26"/>
      <c r="E175" s="26"/>
    </row>
    <row r="176" spans="2:5" x14ac:dyDescent="0.35">
      <c r="B176" s="27"/>
      <c r="C176" s="27"/>
      <c r="D176" s="26"/>
      <c r="E176" s="26"/>
    </row>
    <row r="177" spans="2:5" x14ac:dyDescent="0.35">
      <c r="B177" s="27"/>
      <c r="C177" s="27"/>
      <c r="D177" s="26"/>
      <c r="E177" s="26"/>
    </row>
    <row r="178" spans="2:5" x14ac:dyDescent="0.35">
      <c r="B178" s="27"/>
      <c r="C178" s="27"/>
      <c r="D178" s="26"/>
      <c r="E178" s="26"/>
    </row>
    <row r="179" spans="2:5" x14ac:dyDescent="0.35">
      <c r="B179" s="27"/>
      <c r="C179" s="27"/>
      <c r="D179" s="26"/>
      <c r="E179" s="26"/>
    </row>
    <row r="180" spans="2:5" x14ac:dyDescent="0.35">
      <c r="B180" s="27"/>
      <c r="C180" s="27"/>
      <c r="D180" s="26"/>
      <c r="E180" s="26"/>
    </row>
    <row r="181" spans="2:5" x14ac:dyDescent="0.35">
      <c r="B181" s="27"/>
      <c r="C181" s="27"/>
      <c r="D181" s="26"/>
      <c r="E181" s="26"/>
    </row>
    <row r="182" spans="2:5" x14ac:dyDescent="0.35">
      <c r="B182" s="27"/>
      <c r="C182" s="27"/>
      <c r="D182" s="26"/>
      <c r="E182" s="26"/>
    </row>
    <row r="183" spans="2:5" x14ac:dyDescent="0.35">
      <c r="B183" s="27"/>
      <c r="C183" s="27"/>
      <c r="D183" s="26"/>
      <c r="E183" s="26"/>
    </row>
    <row r="184" spans="2:5" x14ac:dyDescent="0.35">
      <c r="B184" s="27"/>
      <c r="C184" s="27"/>
      <c r="D184" s="26"/>
      <c r="E184" s="26"/>
    </row>
    <row r="185" spans="2:5" x14ac:dyDescent="0.35">
      <c r="B185" s="27"/>
      <c r="C185" s="27"/>
      <c r="D185" s="26"/>
      <c r="E185" s="26"/>
    </row>
    <row r="186" spans="2:5" x14ac:dyDescent="0.35">
      <c r="B186" s="27"/>
      <c r="C186" s="27"/>
      <c r="D186" s="26"/>
      <c r="E186" s="26"/>
    </row>
    <row r="187" spans="2:5" x14ac:dyDescent="0.35">
      <c r="B187" s="27"/>
      <c r="C187" s="27"/>
      <c r="D187" s="26"/>
      <c r="E187" s="26"/>
    </row>
    <row r="188" spans="2:5" x14ac:dyDescent="0.35">
      <c r="B188" s="27"/>
      <c r="C188" s="27"/>
      <c r="D188" s="26"/>
      <c r="E188" s="26"/>
    </row>
    <row r="189" spans="2:5" x14ac:dyDescent="0.35">
      <c r="B189" s="27"/>
      <c r="C189" s="27"/>
      <c r="D189" s="26"/>
      <c r="E189" s="26"/>
    </row>
    <row r="190" spans="2:5" x14ac:dyDescent="0.35">
      <c r="B190" s="27"/>
      <c r="C190" s="27"/>
      <c r="D190" s="26"/>
      <c r="E190" s="26"/>
    </row>
    <row r="191" spans="2:5" x14ac:dyDescent="0.35">
      <c r="B191" s="27"/>
      <c r="C191" s="27"/>
      <c r="D191" s="26"/>
      <c r="E191" s="26"/>
    </row>
    <row r="192" spans="2:5" x14ac:dyDescent="0.35">
      <c r="B192" s="27"/>
      <c r="C192" s="27"/>
      <c r="D192" s="26"/>
      <c r="E192" s="26"/>
    </row>
    <row r="193" spans="2:5" x14ac:dyDescent="0.35">
      <c r="B193" s="27"/>
      <c r="C193" s="27"/>
      <c r="D193" s="26"/>
      <c r="E193" s="26"/>
    </row>
    <row r="194" spans="2:5" x14ac:dyDescent="0.35">
      <c r="B194" s="27"/>
      <c r="C194" s="27"/>
      <c r="D194" s="26"/>
      <c r="E194" s="26"/>
    </row>
    <row r="195" spans="2:5" x14ac:dyDescent="0.35">
      <c r="B195" s="27"/>
      <c r="C195" s="27"/>
      <c r="D195" s="26"/>
      <c r="E195" s="26"/>
    </row>
    <row r="196" spans="2:5" x14ac:dyDescent="0.35">
      <c r="B196" s="27"/>
      <c r="C196" s="27"/>
      <c r="D196" s="26"/>
      <c r="E196" s="26"/>
    </row>
    <row r="197" spans="2:5" x14ac:dyDescent="0.35">
      <c r="B197" s="27"/>
      <c r="C197" s="27"/>
      <c r="D197" s="26"/>
      <c r="E197" s="26"/>
    </row>
    <row r="198" spans="2:5" x14ac:dyDescent="0.35">
      <c r="B198" s="27"/>
      <c r="C198" s="27"/>
      <c r="D198" s="26"/>
      <c r="E198" s="26"/>
    </row>
    <row r="199" spans="2:5" x14ac:dyDescent="0.35">
      <c r="B199" s="27"/>
      <c r="C199" s="27"/>
      <c r="D199" s="26"/>
      <c r="E199" s="26"/>
    </row>
    <row r="200" spans="2:5" x14ac:dyDescent="0.35">
      <c r="B200" s="27"/>
      <c r="C200" s="27"/>
      <c r="D200" s="26"/>
      <c r="E200" s="26"/>
    </row>
    <row r="201" spans="2:5" x14ac:dyDescent="0.35">
      <c r="B201" s="27"/>
      <c r="C201" s="27"/>
      <c r="D201" s="26"/>
      <c r="E201" s="26"/>
    </row>
    <row r="202" spans="2:5" x14ac:dyDescent="0.35">
      <c r="B202" s="27"/>
      <c r="C202" s="27"/>
      <c r="D202" s="26"/>
      <c r="E202" s="26"/>
    </row>
    <row r="203" spans="2:5" x14ac:dyDescent="0.35">
      <c r="B203" s="27"/>
      <c r="C203" s="27"/>
      <c r="D203" s="26"/>
      <c r="E203" s="26"/>
    </row>
    <row r="204" spans="2:5" x14ac:dyDescent="0.35">
      <c r="B204" s="27"/>
      <c r="C204" s="27"/>
      <c r="D204" s="26"/>
      <c r="E204" s="26"/>
    </row>
    <row r="205" spans="2:5" x14ac:dyDescent="0.35">
      <c r="B205" s="27"/>
      <c r="C205" s="27"/>
      <c r="D205" s="26"/>
      <c r="E205" s="26"/>
    </row>
    <row r="206" spans="2:5" x14ac:dyDescent="0.35">
      <c r="B206" s="27"/>
      <c r="C206" s="27"/>
      <c r="D206" s="26"/>
      <c r="E206" s="26"/>
    </row>
    <row r="207" spans="2:5" x14ac:dyDescent="0.35">
      <c r="B207" s="27"/>
      <c r="C207" s="27"/>
      <c r="D207" s="26"/>
      <c r="E207" s="26"/>
    </row>
    <row r="208" spans="2:5" x14ac:dyDescent="0.35">
      <c r="B208" s="27"/>
      <c r="C208" s="27"/>
      <c r="D208" s="26"/>
      <c r="E208" s="26"/>
    </row>
    <row r="209" spans="2:5" x14ac:dyDescent="0.35">
      <c r="B209" s="27"/>
      <c r="C209" s="27"/>
      <c r="D209" s="26"/>
      <c r="E209" s="26"/>
    </row>
    <row r="210" spans="2:5" x14ac:dyDescent="0.35">
      <c r="B210" s="27"/>
      <c r="C210" s="27"/>
      <c r="D210" s="26"/>
      <c r="E210" s="26"/>
    </row>
    <row r="211" spans="2:5" x14ac:dyDescent="0.35">
      <c r="B211" s="27"/>
      <c r="C211" s="27"/>
      <c r="D211" s="26"/>
      <c r="E211" s="26"/>
    </row>
    <row r="212" spans="2:5" x14ac:dyDescent="0.35">
      <c r="B212" s="27"/>
      <c r="C212" s="27"/>
      <c r="D212" s="26"/>
      <c r="E212" s="26"/>
    </row>
    <row r="213" spans="2:5" x14ac:dyDescent="0.35">
      <c r="B213" s="27"/>
      <c r="C213" s="27"/>
      <c r="D213" s="26"/>
      <c r="E213" s="26"/>
    </row>
    <row r="214" spans="2:5" x14ac:dyDescent="0.35">
      <c r="B214" s="27"/>
      <c r="C214" s="27"/>
      <c r="D214" s="26"/>
      <c r="E214" s="26"/>
    </row>
    <row r="215" spans="2:5" x14ac:dyDescent="0.35">
      <c r="B215" s="27"/>
      <c r="C215" s="27"/>
      <c r="D215" s="26"/>
      <c r="E215" s="26"/>
    </row>
    <row r="216" spans="2:5" x14ac:dyDescent="0.35">
      <c r="B216" s="27"/>
      <c r="C216" s="27"/>
      <c r="D216" s="26"/>
      <c r="E216" s="26"/>
    </row>
    <row r="217" spans="2:5" x14ac:dyDescent="0.35">
      <c r="B217" s="27"/>
      <c r="C217" s="27"/>
      <c r="D217" s="26"/>
      <c r="E217" s="26"/>
    </row>
    <row r="218" spans="2:5" x14ac:dyDescent="0.35">
      <c r="B218" s="27"/>
      <c r="C218" s="27"/>
      <c r="D218" s="26"/>
      <c r="E218" s="26"/>
    </row>
    <row r="219" spans="2:5" x14ac:dyDescent="0.35">
      <c r="B219" s="27"/>
      <c r="C219" s="27"/>
      <c r="D219" s="26"/>
      <c r="E219" s="26"/>
    </row>
    <row r="220" spans="2:5" x14ac:dyDescent="0.35">
      <c r="B220" s="27"/>
      <c r="C220" s="27"/>
      <c r="D220" s="26"/>
      <c r="E220" s="26"/>
    </row>
    <row r="221" spans="2:5" x14ac:dyDescent="0.35">
      <c r="B221" s="27"/>
      <c r="C221" s="27"/>
      <c r="D221" s="26"/>
      <c r="E221" s="26"/>
    </row>
    <row r="222" spans="2:5" x14ac:dyDescent="0.35">
      <c r="B222" s="27"/>
      <c r="C222" s="27"/>
      <c r="D222" s="26"/>
      <c r="E222" s="26"/>
    </row>
    <row r="223" spans="2:5" x14ac:dyDescent="0.35">
      <c r="B223" s="27"/>
      <c r="C223" s="27"/>
      <c r="D223" s="26"/>
      <c r="E223" s="26"/>
    </row>
    <row r="224" spans="2:5" x14ac:dyDescent="0.35">
      <c r="B224" s="27"/>
      <c r="C224" s="27"/>
      <c r="D224" s="26"/>
      <c r="E224" s="26"/>
    </row>
    <row r="225" spans="2:5" x14ac:dyDescent="0.35">
      <c r="B225" s="27"/>
      <c r="C225" s="27"/>
      <c r="D225" s="26"/>
      <c r="E225" s="26"/>
    </row>
    <row r="226" spans="2:5" x14ac:dyDescent="0.35">
      <c r="B226" s="27"/>
      <c r="C226" s="27"/>
      <c r="D226" s="26"/>
      <c r="E226" s="26"/>
    </row>
    <row r="227" spans="2:5" x14ac:dyDescent="0.35">
      <c r="B227" s="27"/>
      <c r="C227" s="27"/>
      <c r="D227" s="26"/>
      <c r="E227" s="26"/>
    </row>
    <row r="228" spans="2:5" x14ac:dyDescent="0.35">
      <c r="B228" s="27"/>
      <c r="C228" s="27"/>
      <c r="D228" s="26"/>
      <c r="E228" s="26"/>
    </row>
    <row r="229" spans="2:5" x14ac:dyDescent="0.35">
      <c r="B229" s="27"/>
      <c r="C229" s="27"/>
      <c r="D229" s="26"/>
      <c r="E229" s="26"/>
    </row>
    <row r="230" spans="2:5" x14ac:dyDescent="0.35">
      <c r="B230" s="27"/>
      <c r="C230" s="27"/>
      <c r="D230" s="26"/>
      <c r="E230" s="26"/>
    </row>
    <row r="231" spans="2:5" x14ac:dyDescent="0.35">
      <c r="B231" s="27"/>
      <c r="C231" s="27"/>
      <c r="D231" s="26"/>
      <c r="E231" s="26"/>
    </row>
    <row r="232" spans="2:5" x14ac:dyDescent="0.35">
      <c r="B232" s="27"/>
      <c r="C232" s="27"/>
      <c r="D232" s="26"/>
      <c r="E232" s="26"/>
    </row>
    <row r="233" spans="2:5" x14ac:dyDescent="0.35">
      <c r="B233" s="27"/>
      <c r="C233" s="27"/>
      <c r="D233" s="26"/>
      <c r="E233" s="26"/>
    </row>
    <row r="234" spans="2:5" x14ac:dyDescent="0.35">
      <c r="B234" s="27"/>
      <c r="C234" s="27"/>
      <c r="D234" s="26"/>
      <c r="E234" s="26"/>
    </row>
    <row r="235" spans="2:5" x14ac:dyDescent="0.35">
      <c r="B235" s="27"/>
      <c r="C235" s="27"/>
      <c r="D235" s="26"/>
      <c r="E235" s="26"/>
    </row>
    <row r="236" spans="2:5" x14ac:dyDescent="0.35">
      <c r="B236" s="27"/>
      <c r="C236" s="27"/>
      <c r="D236" s="26"/>
      <c r="E236" s="26"/>
    </row>
    <row r="237" spans="2:5" x14ac:dyDescent="0.35">
      <c r="B237" s="27"/>
      <c r="C237" s="27"/>
      <c r="D237" s="26"/>
      <c r="E237" s="26"/>
    </row>
    <row r="238" spans="2:5" x14ac:dyDescent="0.35">
      <c r="B238" s="27"/>
      <c r="C238" s="27"/>
      <c r="D238" s="26"/>
      <c r="E238" s="26"/>
    </row>
    <row r="239" spans="2:5" x14ac:dyDescent="0.35">
      <c r="B239" s="27"/>
      <c r="C239" s="27"/>
      <c r="D239" s="26"/>
      <c r="E239" s="26"/>
    </row>
    <row r="240" spans="2:5" x14ac:dyDescent="0.35">
      <c r="B240" s="27"/>
      <c r="C240" s="27"/>
      <c r="D240" s="26"/>
      <c r="E240" s="26"/>
    </row>
    <row r="241" spans="2:5" x14ac:dyDescent="0.35">
      <c r="B241" s="27"/>
      <c r="C241" s="27"/>
      <c r="D241" s="26"/>
      <c r="E241" s="26"/>
    </row>
    <row r="242" spans="2:5" x14ac:dyDescent="0.35">
      <c r="B242" s="27"/>
      <c r="C242" s="27"/>
      <c r="D242" s="26"/>
      <c r="E242" s="26"/>
    </row>
    <row r="243" spans="2:5" x14ac:dyDescent="0.35">
      <c r="B243" s="27"/>
      <c r="C243" s="27"/>
      <c r="D243" s="26"/>
      <c r="E243" s="26"/>
    </row>
    <row r="244" spans="2:5" x14ac:dyDescent="0.35">
      <c r="B244" s="27"/>
      <c r="C244" s="27"/>
      <c r="D244" s="26"/>
      <c r="E244" s="26"/>
    </row>
    <row r="245" spans="2:5" x14ac:dyDescent="0.35">
      <c r="B245" s="27"/>
      <c r="C245" s="27"/>
      <c r="D245" s="26"/>
      <c r="E245" s="26"/>
    </row>
    <row r="246" spans="2:5" x14ac:dyDescent="0.35">
      <c r="B246" s="27"/>
      <c r="C246" s="27"/>
      <c r="D246" s="26"/>
      <c r="E246" s="26"/>
    </row>
    <row r="247" spans="2:5" x14ac:dyDescent="0.35">
      <c r="B247" s="27"/>
      <c r="C247" s="27"/>
      <c r="D247" s="26"/>
      <c r="E247" s="26"/>
    </row>
    <row r="248" spans="2:5" x14ac:dyDescent="0.35">
      <c r="B248" s="27"/>
      <c r="C248" s="27"/>
      <c r="D248" s="26"/>
      <c r="E248" s="26"/>
    </row>
    <row r="249" spans="2:5" x14ac:dyDescent="0.35">
      <c r="B249" s="27"/>
      <c r="C249" s="27"/>
      <c r="D249" s="26"/>
      <c r="E249" s="26"/>
    </row>
    <row r="250" spans="2:5" x14ac:dyDescent="0.35">
      <c r="B250" s="27"/>
      <c r="C250" s="27"/>
      <c r="D250" s="26"/>
      <c r="E250" s="26"/>
    </row>
    <row r="251" spans="2:5" x14ac:dyDescent="0.35">
      <c r="B251" s="27"/>
      <c r="C251" s="27"/>
      <c r="D251" s="26"/>
      <c r="E251" s="26"/>
    </row>
    <row r="252" spans="2:5" x14ac:dyDescent="0.35">
      <c r="B252" s="27"/>
      <c r="C252" s="27"/>
      <c r="D252" s="26"/>
      <c r="E252" s="26"/>
    </row>
    <row r="253" spans="2:5" x14ac:dyDescent="0.35">
      <c r="B253" s="27"/>
      <c r="C253" s="27"/>
      <c r="D253" s="26"/>
      <c r="E253" s="26"/>
    </row>
    <row r="254" spans="2:5" x14ac:dyDescent="0.35">
      <c r="B254" s="27"/>
      <c r="C254" s="27"/>
      <c r="D254" s="26"/>
      <c r="E254" s="26"/>
    </row>
    <row r="255" spans="2:5" x14ac:dyDescent="0.35">
      <c r="B255" s="27"/>
      <c r="C255" s="27"/>
      <c r="D255" s="26"/>
      <c r="E255" s="26"/>
    </row>
    <row r="256" spans="2:5" x14ac:dyDescent="0.35">
      <c r="B256" s="27"/>
      <c r="C256" s="27"/>
      <c r="D256" s="26"/>
      <c r="E256" s="26"/>
    </row>
    <row r="257" spans="2:5" x14ac:dyDescent="0.35">
      <c r="B257" s="27"/>
      <c r="C257" s="27"/>
      <c r="D257" s="26"/>
      <c r="E257" s="26"/>
    </row>
    <row r="258" spans="2:5" x14ac:dyDescent="0.35">
      <c r="B258" s="27"/>
      <c r="C258" s="27"/>
      <c r="D258" s="26"/>
      <c r="E258" s="26"/>
    </row>
    <row r="259" spans="2:5" x14ac:dyDescent="0.35">
      <c r="B259" s="27"/>
      <c r="C259" s="27"/>
      <c r="D259" s="26"/>
      <c r="E259" s="26"/>
    </row>
    <row r="260" spans="2:5" x14ac:dyDescent="0.35">
      <c r="B260" s="27"/>
      <c r="C260" s="27"/>
      <c r="D260" s="26"/>
      <c r="E260" s="26"/>
    </row>
    <row r="261" spans="2:5" x14ac:dyDescent="0.35">
      <c r="B261" s="27"/>
      <c r="C261" s="27"/>
      <c r="D261" s="26"/>
      <c r="E261" s="26"/>
    </row>
    <row r="262" spans="2:5" x14ac:dyDescent="0.35">
      <c r="B262" s="27"/>
      <c r="C262" s="27"/>
      <c r="D262" s="26"/>
      <c r="E262" s="26"/>
    </row>
    <row r="263" spans="2:5" x14ac:dyDescent="0.35">
      <c r="B263" s="27"/>
      <c r="C263" s="27"/>
      <c r="D263" s="26"/>
      <c r="E263" s="26"/>
    </row>
    <row r="264" spans="2:5" x14ac:dyDescent="0.35">
      <c r="B264" s="27"/>
      <c r="C264" s="27"/>
      <c r="D264" s="26"/>
      <c r="E264" s="26"/>
    </row>
    <row r="265" spans="2:5" x14ac:dyDescent="0.35">
      <c r="B265" s="27"/>
      <c r="C265" s="27"/>
      <c r="D265" s="26"/>
      <c r="E265" s="26"/>
    </row>
    <row r="266" spans="2:5" x14ac:dyDescent="0.35">
      <c r="B266" s="27"/>
      <c r="C266" s="27"/>
      <c r="D266" s="26"/>
      <c r="E266" s="26"/>
    </row>
    <row r="267" spans="2:5" x14ac:dyDescent="0.35">
      <c r="B267" s="27"/>
      <c r="C267" s="27"/>
      <c r="D267" s="26"/>
      <c r="E267" s="26"/>
    </row>
    <row r="268" spans="2:5" x14ac:dyDescent="0.35">
      <c r="B268" s="27"/>
      <c r="C268" s="27"/>
      <c r="D268" s="26"/>
      <c r="E268" s="26"/>
    </row>
    <row r="269" spans="2:5" x14ac:dyDescent="0.35">
      <c r="B269" s="27"/>
      <c r="C269" s="27"/>
      <c r="D269" s="26"/>
      <c r="E269" s="26"/>
    </row>
    <row r="270" spans="2:5" x14ac:dyDescent="0.35">
      <c r="B270" s="27"/>
      <c r="C270" s="27"/>
      <c r="D270" s="26"/>
      <c r="E270" s="26"/>
    </row>
    <row r="271" spans="2:5" x14ac:dyDescent="0.35">
      <c r="B271" s="27"/>
      <c r="C271" s="27"/>
      <c r="D271" s="26"/>
      <c r="E271" s="26"/>
    </row>
    <row r="272" spans="2:5" x14ac:dyDescent="0.35">
      <c r="B272" s="27"/>
      <c r="C272" s="27"/>
      <c r="D272" s="26"/>
      <c r="E272" s="26"/>
    </row>
    <row r="273" spans="2:5" x14ac:dyDescent="0.35">
      <c r="B273" s="27"/>
      <c r="C273" s="27"/>
      <c r="D273" s="26"/>
      <c r="E273" s="26"/>
    </row>
    <row r="274" spans="2:5" x14ac:dyDescent="0.35">
      <c r="B274" s="27"/>
      <c r="C274" s="27"/>
      <c r="D274" s="26"/>
      <c r="E274" s="26"/>
    </row>
    <row r="275" spans="2:5" x14ac:dyDescent="0.35">
      <c r="B275" s="27"/>
      <c r="C275" s="27"/>
      <c r="D275" s="26"/>
      <c r="E275" s="26"/>
    </row>
    <row r="276" spans="2:5" x14ac:dyDescent="0.35">
      <c r="B276" s="27"/>
      <c r="C276" s="27"/>
      <c r="D276" s="26"/>
      <c r="E276" s="26"/>
    </row>
    <row r="277" spans="2:5" x14ac:dyDescent="0.35">
      <c r="B277" s="27"/>
      <c r="C277" s="27"/>
      <c r="D277" s="26"/>
      <c r="E277" s="26"/>
    </row>
    <row r="278" spans="2:5" x14ac:dyDescent="0.35">
      <c r="B278" s="27"/>
      <c r="C278" s="27"/>
      <c r="D278" s="26"/>
      <c r="E278" s="26"/>
    </row>
    <row r="279" spans="2:5" x14ac:dyDescent="0.35">
      <c r="B279" s="27"/>
      <c r="C279" s="27"/>
      <c r="D279" s="26"/>
      <c r="E279" s="26"/>
    </row>
    <row r="280" spans="2:5" x14ac:dyDescent="0.35">
      <c r="B280" s="27"/>
      <c r="C280" s="27"/>
      <c r="D280" s="26"/>
      <c r="E280" s="26"/>
    </row>
    <row r="281" spans="2:5" x14ac:dyDescent="0.35">
      <c r="B281" s="27"/>
      <c r="C281" s="27"/>
      <c r="D281" s="26"/>
      <c r="E281" s="26"/>
    </row>
    <row r="282" spans="2:5" x14ac:dyDescent="0.35">
      <c r="B282" s="27"/>
      <c r="C282" s="27"/>
      <c r="D282" s="26"/>
      <c r="E282" s="26"/>
    </row>
    <row r="283" spans="2:5" x14ac:dyDescent="0.35">
      <c r="B283" s="27"/>
      <c r="C283" s="27"/>
      <c r="D283" s="26"/>
      <c r="E283" s="26"/>
    </row>
    <row r="284" spans="2:5" x14ac:dyDescent="0.35">
      <c r="B284" s="27"/>
      <c r="C284" s="27"/>
      <c r="D284" s="26"/>
      <c r="E284" s="26"/>
    </row>
    <row r="285" spans="2:5" x14ac:dyDescent="0.35">
      <c r="B285" s="27"/>
      <c r="C285" s="27"/>
      <c r="D285" s="26"/>
      <c r="E285" s="26"/>
    </row>
    <row r="286" spans="2:5" x14ac:dyDescent="0.35">
      <c r="B286" s="27"/>
      <c r="C286" s="27"/>
      <c r="D286" s="26"/>
      <c r="E286" s="26"/>
    </row>
    <row r="287" spans="2:5" x14ac:dyDescent="0.35">
      <c r="B287" s="27"/>
      <c r="C287" s="27"/>
      <c r="D287" s="26"/>
      <c r="E287" s="26"/>
    </row>
    <row r="288" spans="2:5" x14ac:dyDescent="0.35">
      <c r="B288" s="27"/>
      <c r="C288" s="27"/>
      <c r="D288" s="26"/>
      <c r="E288" s="26"/>
    </row>
    <row r="289" spans="2:5" x14ac:dyDescent="0.35">
      <c r="B289" s="27"/>
      <c r="C289" s="27"/>
      <c r="D289" s="26"/>
      <c r="E289" s="26"/>
    </row>
    <row r="290" spans="2:5" x14ac:dyDescent="0.35">
      <c r="B290" s="27"/>
      <c r="C290" s="27"/>
      <c r="D290" s="26"/>
      <c r="E290" s="26"/>
    </row>
    <row r="291" spans="2:5" x14ac:dyDescent="0.35">
      <c r="B291" s="27"/>
      <c r="C291" s="27"/>
      <c r="D291" s="26"/>
      <c r="E291" s="26"/>
    </row>
    <row r="292" spans="2:5" x14ac:dyDescent="0.35">
      <c r="B292" s="27"/>
      <c r="C292" s="27"/>
      <c r="D292" s="26"/>
      <c r="E292" s="26"/>
    </row>
    <row r="293" spans="2:5" x14ac:dyDescent="0.35">
      <c r="B293" s="27"/>
      <c r="C293" s="27"/>
      <c r="D293" s="26"/>
      <c r="E293" s="26"/>
    </row>
    <row r="294" spans="2:5" x14ac:dyDescent="0.35">
      <c r="B294" s="27"/>
      <c r="C294" s="27"/>
      <c r="D294" s="26"/>
      <c r="E294" s="26"/>
    </row>
    <row r="295" spans="2:5" x14ac:dyDescent="0.35">
      <c r="B295" s="27"/>
      <c r="C295" s="27"/>
      <c r="D295" s="26"/>
      <c r="E295" s="26"/>
    </row>
    <row r="296" spans="2:5" x14ac:dyDescent="0.35">
      <c r="B296" s="27"/>
      <c r="C296" s="27"/>
      <c r="D296" s="26"/>
      <c r="E296" s="26"/>
    </row>
    <row r="297" spans="2:5" x14ac:dyDescent="0.35">
      <c r="B297" s="27"/>
      <c r="C297" s="27"/>
      <c r="D297" s="26"/>
      <c r="E297" s="26"/>
    </row>
    <row r="298" spans="2:5" x14ac:dyDescent="0.35">
      <c r="B298" s="27"/>
      <c r="C298" s="27"/>
      <c r="D298" s="26"/>
      <c r="E298" s="26"/>
    </row>
    <row r="299" spans="2:5" x14ac:dyDescent="0.35">
      <c r="B299" s="27"/>
      <c r="C299" s="27"/>
      <c r="D299" s="26"/>
      <c r="E299" s="26"/>
    </row>
    <row r="300" spans="2:5" x14ac:dyDescent="0.35">
      <c r="B300" s="27"/>
      <c r="C300" s="27"/>
      <c r="D300" s="26"/>
      <c r="E300" s="26"/>
    </row>
    <row r="301" spans="2:5" x14ac:dyDescent="0.35">
      <c r="B301" s="27"/>
      <c r="C301" s="27"/>
      <c r="D301" s="26"/>
      <c r="E301" s="26"/>
    </row>
    <row r="302" spans="2:5" x14ac:dyDescent="0.35">
      <c r="B302" s="27"/>
      <c r="C302" s="27"/>
      <c r="D302" s="26"/>
      <c r="E302" s="26"/>
    </row>
    <row r="303" spans="2:5" x14ac:dyDescent="0.35">
      <c r="B303" s="27"/>
      <c r="C303" s="27"/>
      <c r="D303" s="26"/>
      <c r="E303" s="26"/>
    </row>
    <row r="304" spans="2:5" x14ac:dyDescent="0.35">
      <c r="B304" s="27"/>
      <c r="C304" s="27"/>
      <c r="D304" s="26"/>
      <c r="E304" s="26"/>
    </row>
    <row r="305" spans="2:5" x14ac:dyDescent="0.35">
      <c r="B305" s="27"/>
      <c r="C305" s="27"/>
      <c r="D305" s="26"/>
      <c r="E305" s="26"/>
    </row>
    <row r="306" spans="2:5" x14ac:dyDescent="0.35">
      <c r="B306" s="27"/>
      <c r="C306" s="27"/>
      <c r="D306" s="26"/>
      <c r="E306" s="26"/>
    </row>
    <row r="307" spans="2:5" x14ac:dyDescent="0.35">
      <c r="B307" s="27"/>
      <c r="C307" s="27"/>
      <c r="D307" s="26"/>
      <c r="E307" s="26"/>
    </row>
    <row r="308" spans="2:5" x14ac:dyDescent="0.35">
      <c r="B308" s="27"/>
      <c r="C308" s="27"/>
      <c r="D308" s="26"/>
      <c r="E308" s="26"/>
    </row>
    <row r="309" spans="2:5" x14ac:dyDescent="0.35">
      <c r="B309" s="27"/>
      <c r="C309" s="27"/>
      <c r="D309" s="26"/>
      <c r="E309" s="26"/>
    </row>
    <row r="310" spans="2:5" x14ac:dyDescent="0.35">
      <c r="B310" s="27"/>
      <c r="C310" s="27"/>
      <c r="D310" s="26"/>
      <c r="E310" s="26"/>
    </row>
    <row r="311" spans="2:5" x14ac:dyDescent="0.35">
      <c r="B311" s="27"/>
      <c r="C311" s="27"/>
      <c r="D311" s="26"/>
      <c r="E311" s="26"/>
    </row>
    <row r="312" spans="2:5" x14ac:dyDescent="0.35">
      <c r="B312" s="27"/>
      <c r="C312" s="27"/>
      <c r="D312" s="26"/>
      <c r="E312" s="26"/>
    </row>
    <row r="313" spans="2:5" x14ac:dyDescent="0.35">
      <c r="B313" s="27"/>
      <c r="C313" s="27"/>
      <c r="D313" s="26"/>
      <c r="E313" s="26"/>
    </row>
    <row r="314" spans="2:5" x14ac:dyDescent="0.35">
      <c r="B314" s="27"/>
      <c r="C314" s="27"/>
      <c r="D314" s="26"/>
      <c r="E314" s="26"/>
    </row>
    <row r="315" spans="2:5" x14ac:dyDescent="0.35">
      <c r="B315" s="27"/>
      <c r="C315" s="27"/>
      <c r="D315" s="26"/>
      <c r="E315" s="26"/>
    </row>
    <row r="316" spans="2:5" x14ac:dyDescent="0.35">
      <c r="B316" s="27"/>
      <c r="C316" s="27"/>
      <c r="D316" s="26"/>
      <c r="E316" s="26"/>
    </row>
    <row r="317" spans="2:5" x14ac:dyDescent="0.35">
      <c r="B317" s="27"/>
      <c r="C317" s="27"/>
      <c r="D317" s="26"/>
      <c r="E317" s="26"/>
    </row>
    <row r="318" spans="2:5" x14ac:dyDescent="0.35">
      <c r="B318" s="27"/>
      <c r="C318" s="27"/>
      <c r="D318" s="26"/>
      <c r="E318" s="26"/>
    </row>
    <row r="319" spans="2:5" x14ac:dyDescent="0.35">
      <c r="B319" s="27"/>
      <c r="C319" s="27"/>
      <c r="D319" s="26"/>
      <c r="E319" s="26"/>
    </row>
    <row r="320" spans="2:5" x14ac:dyDescent="0.35">
      <c r="B320" s="27"/>
      <c r="C320" s="27"/>
      <c r="D320" s="26"/>
      <c r="E320" s="26"/>
    </row>
    <row r="321" spans="2:5" x14ac:dyDescent="0.35">
      <c r="B321" s="27"/>
      <c r="C321" s="27"/>
      <c r="D321" s="26"/>
      <c r="E321" s="26"/>
    </row>
    <row r="322" spans="2:5" x14ac:dyDescent="0.35">
      <c r="B322" s="27"/>
      <c r="C322" s="27"/>
      <c r="D322" s="26"/>
      <c r="E322" s="26"/>
    </row>
    <row r="323" spans="2:5" x14ac:dyDescent="0.35">
      <c r="B323" s="27"/>
      <c r="C323" s="27"/>
      <c r="D323" s="26"/>
      <c r="E323" s="26"/>
    </row>
    <row r="324" spans="2:5" x14ac:dyDescent="0.35">
      <c r="B324" s="27"/>
      <c r="C324" s="27"/>
      <c r="D324" s="26"/>
      <c r="E324" s="26"/>
    </row>
    <row r="325" spans="2:5" x14ac:dyDescent="0.35">
      <c r="B325" s="27"/>
      <c r="C325" s="27"/>
      <c r="D325" s="26"/>
      <c r="E325" s="26"/>
    </row>
    <row r="326" spans="2:5" x14ac:dyDescent="0.35">
      <c r="B326" s="27"/>
      <c r="C326" s="27"/>
      <c r="D326" s="26"/>
      <c r="E326" s="26"/>
    </row>
    <row r="327" spans="2:5" x14ac:dyDescent="0.35">
      <c r="B327" s="27"/>
      <c r="C327" s="27"/>
      <c r="D327" s="26"/>
      <c r="E327" s="26"/>
    </row>
    <row r="328" spans="2:5" x14ac:dyDescent="0.35">
      <c r="B328" s="27"/>
      <c r="C328" s="27"/>
      <c r="D328" s="26"/>
      <c r="E328" s="26"/>
    </row>
    <row r="329" spans="2:5" x14ac:dyDescent="0.35">
      <c r="B329" s="27"/>
      <c r="C329" s="27"/>
      <c r="D329" s="26"/>
      <c r="E329" s="26"/>
    </row>
    <row r="330" spans="2:5" x14ac:dyDescent="0.35">
      <c r="B330" s="27"/>
      <c r="C330" s="27"/>
      <c r="D330" s="26"/>
      <c r="E330" s="26"/>
    </row>
    <row r="331" spans="2:5" x14ac:dyDescent="0.35">
      <c r="B331" s="27"/>
      <c r="C331" s="27"/>
      <c r="D331" s="26"/>
      <c r="E331" s="26"/>
    </row>
    <row r="332" spans="2:5" x14ac:dyDescent="0.35">
      <c r="B332" s="27"/>
      <c r="C332" s="27"/>
      <c r="D332" s="26"/>
      <c r="E332" s="26"/>
    </row>
    <row r="333" spans="2:5" x14ac:dyDescent="0.35">
      <c r="B333" s="27"/>
      <c r="C333" s="27"/>
      <c r="D333" s="26"/>
      <c r="E333" s="26"/>
    </row>
    <row r="334" spans="2:5" x14ac:dyDescent="0.35">
      <c r="B334" s="27"/>
      <c r="C334" s="27"/>
      <c r="D334" s="26"/>
      <c r="E334" s="26"/>
    </row>
    <row r="335" spans="2:5" x14ac:dyDescent="0.35">
      <c r="B335" s="27"/>
      <c r="C335" s="27"/>
      <c r="D335" s="26"/>
      <c r="E335" s="26"/>
    </row>
    <row r="336" spans="2:5" x14ac:dyDescent="0.35">
      <c r="B336" s="27"/>
      <c r="C336" s="27"/>
      <c r="D336" s="26"/>
      <c r="E336" s="26"/>
    </row>
    <row r="337" spans="2:5" x14ac:dyDescent="0.35">
      <c r="B337" s="27"/>
      <c r="C337" s="27"/>
      <c r="D337" s="26"/>
      <c r="E337" s="26"/>
    </row>
    <row r="338" spans="2:5" x14ac:dyDescent="0.35">
      <c r="B338" s="27"/>
      <c r="C338" s="27"/>
      <c r="D338" s="26"/>
      <c r="E338" s="26"/>
    </row>
    <row r="339" spans="2:5" x14ac:dyDescent="0.35">
      <c r="B339" s="27"/>
      <c r="C339" s="27"/>
      <c r="D339" s="26"/>
      <c r="E339" s="26"/>
    </row>
    <row r="340" spans="2:5" x14ac:dyDescent="0.35">
      <c r="B340" s="27"/>
      <c r="C340" s="27"/>
      <c r="D340" s="26"/>
      <c r="E340" s="26"/>
    </row>
    <row r="341" spans="2:5" x14ac:dyDescent="0.35">
      <c r="B341" s="27"/>
      <c r="C341" s="27"/>
      <c r="D341" s="26"/>
      <c r="E341" s="26"/>
    </row>
    <row r="342" spans="2:5" x14ac:dyDescent="0.35">
      <c r="B342" s="27"/>
      <c r="C342" s="27"/>
      <c r="D342" s="26"/>
      <c r="E342" s="26"/>
    </row>
    <row r="343" spans="2:5" x14ac:dyDescent="0.35">
      <c r="B343" s="27"/>
      <c r="C343" s="27"/>
      <c r="D343" s="26"/>
      <c r="E343" s="26"/>
    </row>
    <row r="344" spans="2:5" x14ac:dyDescent="0.35">
      <c r="B344" s="27"/>
      <c r="C344" s="27"/>
      <c r="D344" s="26"/>
      <c r="E344" s="26"/>
    </row>
    <row r="345" spans="2:5" x14ac:dyDescent="0.35">
      <c r="B345" s="27"/>
      <c r="C345" s="27"/>
      <c r="D345" s="26"/>
      <c r="E345" s="26"/>
    </row>
    <row r="346" spans="2:5" x14ac:dyDescent="0.35">
      <c r="B346" s="27"/>
      <c r="C346" s="27"/>
      <c r="D346" s="26"/>
      <c r="E346" s="26"/>
    </row>
    <row r="347" spans="2:5" x14ac:dyDescent="0.35">
      <c r="B347" s="27"/>
      <c r="C347" s="27"/>
      <c r="D347" s="26"/>
      <c r="E347" s="26"/>
    </row>
  </sheetData>
  <mergeCells count="10">
    <mergeCell ref="C5:E5"/>
    <mergeCell ref="C6:E6"/>
    <mergeCell ref="C7:E7"/>
    <mergeCell ref="B4:E4"/>
    <mergeCell ref="B54:E54"/>
    <mergeCell ref="B31:E31"/>
    <mergeCell ref="B9:E9"/>
    <mergeCell ref="B8:E8"/>
    <mergeCell ref="B30:E30"/>
    <mergeCell ref="B53:E53"/>
  </mergeCells>
  <pageMargins left="0.7" right="0.7" top="0.75" bottom="0.75" header="0.3" footer="0.3"/>
  <pageSetup orientation="portrait" r:id="rId1"/>
  <ignoredErrors>
    <ignoredError sqref="D26" formula="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D564"/>
  <sheetViews>
    <sheetView topLeftCell="F1" zoomScale="60" zoomScaleNormal="60" workbookViewId="0">
      <pane ySplit="1" topLeftCell="A2" activePane="bottomLeft" state="frozen"/>
      <selection pane="bottomLeft" activeCell="H1" sqref="H1"/>
    </sheetView>
  </sheetViews>
  <sheetFormatPr defaultColWidth="9.1796875" defaultRowHeight="14.5" x14ac:dyDescent="0.35"/>
  <cols>
    <col min="1" max="1" width="58.81640625" style="1" customWidth="1"/>
    <col min="2" max="2" width="35.81640625" style="1" customWidth="1"/>
    <col min="3" max="3" width="29.7265625" style="1" customWidth="1"/>
    <col min="4" max="4" width="43.7265625" style="1" customWidth="1"/>
    <col min="5" max="5" width="59.26953125" style="1" customWidth="1"/>
    <col min="6" max="6" width="51.26953125" style="1" customWidth="1"/>
    <col min="7" max="7" width="24.54296875" style="1" customWidth="1"/>
    <col min="8" max="8" width="23.81640625" style="109" customWidth="1"/>
    <col min="9" max="9" width="23.81640625" style="2" customWidth="1"/>
    <col min="10" max="10" width="49.7265625" style="1" customWidth="1"/>
    <col min="11" max="11" width="36.1796875" style="1" customWidth="1"/>
    <col min="12" max="12" width="16.81640625" style="1" customWidth="1"/>
    <col min="13" max="13" width="15.81640625" style="1" customWidth="1"/>
    <col min="14" max="14" width="15.453125" style="1" customWidth="1"/>
    <col min="15" max="15" width="12" style="1" customWidth="1"/>
    <col min="16" max="16" width="16.7265625" style="1" customWidth="1"/>
    <col min="17" max="21" width="20.1796875" style="1" customWidth="1"/>
    <col min="22" max="22" width="16.453125" style="1" customWidth="1"/>
    <col min="23" max="23" width="17" style="1" customWidth="1"/>
    <col min="24" max="25" width="16.26953125" style="1" customWidth="1"/>
    <col min="26" max="26" width="25.453125" style="1" customWidth="1"/>
    <col min="27" max="27" width="16.26953125" style="1" customWidth="1"/>
    <col min="28" max="28" width="21.81640625" style="1" customWidth="1"/>
    <col min="29" max="29" width="78.54296875" style="2" bestFit="1" customWidth="1"/>
    <col min="30" max="30" width="28" style="2" customWidth="1"/>
    <col min="31" max="31" width="22.54296875" style="1" customWidth="1"/>
    <col min="32" max="32" width="30.1796875" style="1" customWidth="1"/>
    <col min="33" max="33" width="24" style="1" customWidth="1"/>
    <col min="34" max="34" width="31" style="1" customWidth="1"/>
    <col min="35" max="35" width="26.81640625" style="2" customWidth="1"/>
    <col min="36" max="36" width="32.81640625" style="2" customWidth="1"/>
    <col min="37" max="38" width="24.1796875" style="1" customWidth="1"/>
    <col min="39" max="40" width="18.7265625" style="1" customWidth="1"/>
    <col min="41" max="41" width="35.1796875" style="2" customWidth="1"/>
    <col min="42" max="42" width="24.54296875" style="1" customWidth="1"/>
    <col min="43" max="45" width="19.26953125" style="1" customWidth="1"/>
    <col min="46" max="46" width="22.7265625" style="1" customWidth="1"/>
    <col min="47" max="47" width="25.1796875" style="1" bestFit="1" customWidth="1"/>
    <col min="48" max="52" width="22.7265625" style="1" customWidth="1"/>
    <col min="53" max="53" width="53.54296875" style="1" customWidth="1"/>
    <col min="54" max="54" width="22.7265625" style="1" customWidth="1"/>
    <col min="55" max="59" width="29.26953125" style="2" customWidth="1"/>
    <col min="60" max="63" width="26.7265625" style="1" customWidth="1"/>
    <col min="64" max="64" width="24.81640625" style="1" customWidth="1"/>
    <col min="65" max="65" width="45.1796875" style="1" customWidth="1"/>
    <col min="66" max="66" width="31.1796875" style="1" customWidth="1"/>
    <col min="67" max="67" width="38.54296875" style="1" customWidth="1"/>
    <col min="68" max="69" width="31.1796875" style="1" customWidth="1"/>
    <col min="70" max="70" width="36.54296875" style="1" customWidth="1"/>
    <col min="71" max="71" width="31.1796875" style="64" customWidth="1"/>
    <col min="72" max="72" width="31.1796875" style="1" customWidth="1"/>
    <col min="73" max="73" width="36.453125" style="1" customWidth="1"/>
    <col min="74" max="76" width="31.1796875" style="1" customWidth="1"/>
    <col min="77" max="79" width="41.26953125" style="1" customWidth="1"/>
    <col min="80" max="80" width="47.453125" style="1" bestFit="1" customWidth="1"/>
    <col min="81" max="145" width="9.1796875" style="3"/>
    <col min="146" max="16384" width="9.1796875" style="1"/>
  </cols>
  <sheetData>
    <row r="1" spans="1:186" s="11" customFormat="1" ht="74" x14ac:dyDescent="0.35">
      <c r="A1" s="7" t="s">
        <v>106</v>
      </c>
      <c r="B1" s="7" t="s">
        <v>107</v>
      </c>
      <c r="C1" s="7" t="s">
        <v>108</v>
      </c>
      <c r="D1" s="7" t="s">
        <v>109</v>
      </c>
      <c r="E1" s="7" t="s">
        <v>110</v>
      </c>
      <c r="F1" s="7" t="s">
        <v>111</v>
      </c>
      <c r="G1" s="90" t="s">
        <v>112</v>
      </c>
      <c r="H1" s="8" t="s">
        <v>113</v>
      </c>
      <c r="I1" s="8" t="s">
        <v>114</v>
      </c>
      <c r="J1" s="8" t="s">
        <v>115</v>
      </c>
      <c r="K1" s="8" t="s">
        <v>116</v>
      </c>
      <c r="L1" s="8" t="s">
        <v>117</v>
      </c>
      <c r="M1" s="8" t="s">
        <v>118</v>
      </c>
      <c r="N1" s="8" t="s">
        <v>119</v>
      </c>
      <c r="O1" s="8" t="s">
        <v>120</v>
      </c>
      <c r="P1" s="8" t="s">
        <v>121</v>
      </c>
      <c r="Q1" s="8" t="s">
        <v>122</v>
      </c>
      <c r="R1" s="8" t="s">
        <v>123</v>
      </c>
      <c r="S1" s="8" t="s">
        <v>124</v>
      </c>
      <c r="T1" s="8" t="s">
        <v>125</v>
      </c>
      <c r="U1" s="8" t="s">
        <v>126</v>
      </c>
      <c r="V1" s="8" t="s">
        <v>127</v>
      </c>
      <c r="W1" s="8" t="s">
        <v>420</v>
      </c>
      <c r="X1" s="8" t="s">
        <v>128</v>
      </c>
      <c r="Y1" s="8" t="s">
        <v>129</v>
      </c>
      <c r="Z1" s="8" t="s">
        <v>130</v>
      </c>
      <c r="AA1" s="8" t="s">
        <v>131</v>
      </c>
      <c r="AB1" s="8" t="s">
        <v>132</v>
      </c>
      <c r="AC1" s="8" t="s">
        <v>133</v>
      </c>
      <c r="AD1" s="93" t="s">
        <v>48</v>
      </c>
      <c r="AE1" s="9" t="s">
        <v>134</v>
      </c>
      <c r="AF1" s="9" t="s">
        <v>135</v>
      </c>
      <c r="AG1" s="9" t="s">
        <v>136</v>
      </c>
      <c r="AH1" s="9" t="s">
        <v>137</v>
      </c>
      <c r="AI1" s="9" t="s">
        <v>416</v>
      </c>
      <c r="AJ1" s="9" t="s">
        <v>138</v>
      </c>
      <c r="AK1" s="9" t="s">
        <v>417</v>
      </c>
      <c r="AL1" s="9" t="s">
        <v>139</v>
      </c>
      <c r="AM1" s="9" t="s">
        <v>140</v>
      </c>
      <c r="AN1" s="9" t="s">
        <v>141</v>
      </c>
      <c r="AO1" s="9" t="s">
        <v>142</v>
      </c>
      <c r="AP1" s="9" t="s">
        <v>61</v>
      </c>
      <c r="AQ1" s="9" t="s">
        <v>143</v>
      </c>
      <c r="AR1" s="9" t="s">
        <v>144</v>
      </c>
      <c r="AS1" s="9" t="s">
        <v>145</v>
      </c>
      <c r="AT1" s="57" t="s">
        <v>146</v>
      </c>
      <c r="AU1" s="57" t="s">
        <v>147</v>
      </c>
      <c r="AV1" s="57" t="s">
        <v>148</v>
      </c>
      <c r="AW1" s="57" t="s">
        <v>149</v>
      </c>
      <c r="AX1" s="57" t="s">
        <v>150</v>
      </c>
      <c r="AY1" s="57" t="s">
        <v>151</v>
      </c>
      <c r="AZ1" s="57" t="s">
        <v>152</v>
      </c>
      <c r="BA1" s="9" t="s">
        <v>153</v>
      </c>
      <c r="BB1" s="96" t="s">
        <v>154</v>
      </c>
      <c r="BC1" s="10" t="s">
        <v>155</v>
      </c>
      <c r="BD1" s="10" t="s">
        <v>156</v>
      </c>
      <c r="BE1" s="10" t="s">
        <v>157</v>
      </c>
      <c r="BF1" s="10" t="s">
        <v>158</v>
      </c>
      <c r="BG1" s="10" t="s">
        <v>159</v>
      </c>
      <c r="BH1" s="10" t="s">
        <v>160</v>
      </c>
      <c r="BI1" s="10" t="s">
        <v>161</v>
      </c>
      <c r="BJ1" s="10" t="s">
        <v>162</v>
      </c>
      <c r="BK1" s="10" t="s">
        <v>163</v>
      </c>
      <c r="BL1" s="10" t="s">
        <v>164</v>
      </c>
      <c r="BM1" s="10" t="s">
        <v>165</v>
      </c>
      <c r="BN1" s="58" t="s">
        <v>166</v>
      </c>
      <c r="BO1" s="58" t="s">
        <v>167</v>
      </c>
      <c r="BP1" s="58" t="s">
        <v>168</v>
      </c>
      <c r="BQ1" s="58" t="s">
        <v>169</v>
      </c>
      <c r="BR1" s="59" t="s">
        <v>419</v>
      </c>
      <c r="BS1" s="58" t="s">
        <v>170</v>
      </c>
      <c r="BT1" s="61" t="s">
        <v>171</v>
      </c>
      <c r="BU1" s="58" t="s">
        <v>172</v>
      </c>
      <c r="BV1" s="58" t="s">
        <v>173</v>
      </c>
      <c r="BW1" s="58" t="s">
        <v>174</v>
      </c>
      <c r="BX1" s="58" t="s">
        <v>175</v>
      </c>
      <c r="BY1" s="58" t="s">
        <v>176</v>
      </c>
      <c r="BZ1" s="58" t="s">
        <v>177</v>
      </c>
      <c r="CA1" s="58" t="s">
        <v>391</v>
      </c>
      <c r="CB1" s="58" t="s">
        <v>178</v>
      </c>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row>
    <row r="2" spans="1:186" s="24" customFormat="1" ht="87" x14ac:dyDescent="0.35">
      <c r="A2" s="12" t="s">
        <v>179</v>
      </c>
      <c r="B2" s="55" t="s">
        <v>180</v>
      </c>
      <c r="C2" s="12" t="str">
        <f t="shared" ref="C2:C23" si="0">IF(ISERROR(FIND("//www.",B2)), MID(B2,FIND(":",B2,4)+3,FIND("/",B2,9)-FIND(":",B2,4)-3), MID(B2,FIND(":",B2,4)+7,FIND("/",B2,9)-FIND(":",B2,4)-7))</f>
        <v>nepalmap.org</v>
      </c>
      <c r="D2" s="5" t="s">
        <v>181</v>
      </c>
      <c r="E2" s="5" t="s">
        <v>182</v>
      </c>
      <c r="F2" s="5" t="s">
        <v>183</v>
      </c>
      <c r="G2" s="91"/>
      <c r="H2" s="14">
        <v>3</v>
      </c>
      <c r="I2" s="14">
        <v>0</v>
      </c>
      <c r="J2" s="14" t="s">
        <v>392</v>
      </c>
      <c r="K2" s="15">
        <v>100</v>
      </c>
      <c r="L2" s="14" t="s">
        <v>184</v>
      </c>
      <c r="M2" s="14" t="s">
        <v>185</v>
      </c>
      <c r="N2" s="14" t="s">
        <v>185</v>
      </c>
      <c r="O2" s="14" t="s">
        <v>184</v>
      </c>
      <c r="P2" s="14">
        <v>0</v>
      </c>
      <c r="Q2" s="14">
        <v>0</v>
      </c>
      <c r="R2" s="14">
        <v>1</v>
      </c>
      <c r="S2" s="14" t="s">
        <v>16</v>
      </c>
      <c r="T2" s="14">
        <v>23</v>
      </c>
      <c r="U2" s="14">
        <v>65</v>
      </c>
      <c r="V2" s="14">
        <v>293</v>
      </c>
      <c r="W2" s="14" t="s">
        <v>184</v>
      </c>
      <c r="X2" s="14" t="s">
        <v>184</v>
      </c>
      <c r="Y2" s="14" t="s">
        <v>184</v>
      </c>
      <c r="Z2" s="14" t="s">
        <v>185</v>
      </c>
      <c r="AA2" s="14" t="s">
        <v>184</v>
      </c>
      <c r="AB2" s="16" t="s">
        <v>186</v>
      </c>
      <c r="AC2" s="14" t="s">
        <v>393</v>
      </c>
      <c r="AD2" s="94"/>
      <c r="AE2" s="17" t="s">
        <v>185</v>
      </c>
      <c r="AF2" s="17" t="s">
        <v>185</v>
      </c>
      <c r="AG2" s="17" t="s">
        <v>185</v>
      </c>
      <c r="AH2" s="17" t="s">
        <v>185</v>
      </c>
      <c r="AI2" s="17" t="s">
        <v>184</v>
      </c>
      <c r="AJ2" s="17" t="s">
        <v>187</v>
      </c>
      <c r="AK2" s="17" t="s">
        <v>185</v>
      </c>
      <c r="AL2" s="17" t="s">
        <v>185</v>
      </c>
      <c r="AM2" s="17">
        <v>1.36</v>
      </c>
      <c r="AN2" s="17">
        <v>5.6</v>
      </c>
      <c r="AO2" s="17" t="s">
        <v>188</v>
      </c>
      <c r="AP2" s="17" t="s">
        <v>185</v>
      </c>
      <c r="AQ2" s="17" t="s">
        <v>185</v>
      </c>
      <c r="AR2" s="17" t="s">
        <v>185</v>
      </c>
      <c r="AS2" s="17" t="s">
        <v>184</v>
      </c>
      <c r="AT2" s="17" t="s">
        <v>185</v>
      </c>
      <c r="AU2" s="17" t="s">
        <v>189</v>
      </c>
      <c r="AV2" s="17" t="s">
        <v>185</v>
      </c>
      <c r="AW2" s="17">
        <v>42</v>
      </c>
      <c r="AX2" s="17" t="s">
        <v>184</v>
      </c>
      <c r="AY2" s="17" t="s">
        <v>185</v>
      </c>
      <c r="AZ2" s="17" t="s">
        <v>185</v>
      </c>
      <c r="BA2" s="17" t="s">
        <v>414</v>
      </c>
      <c r="BB2" s="97"/>
      <c r="BC2" s="18" t="s">
        <v>184</v>
      </c>
      <c r="BD2" s="18" t="s">
        <v>185</v>
      </c>
      <c r="BE2" s="18" t="s">
        <v>185</v>
      </c>
      <c r="BF2" s="18" t="s">
        <v>184</v>
      </c>
      <c r="BG2" s="18" t="s">
        <v>184</v>
      </c>
      <c r="BH2" s="18" t="s">
        <v>185</v>
      </c>
      <c r="BI2" s="18" t="s">
        <v>184</v>
      </c>
      <c r="BJ2" s="18" t="s">
        <v>184</v>
      </c>
      <c r="BK2" s="18" t="s">
        <v>184</v>
      </c>
      <c r="BL2" s="18" t="s">
        <v>184</v>
      </c>
      <c r="BM2" s="18" t="s">
        <v>185</v>
      </c>
      <c r="BN2" s="66" t="s">
        <v>185</v>
      </c>
      <c r="BO2" s="66" t="s">
        <v>184</v>
      </c>
      <c r="BP2" s="66" t="s">
        <v>184</v>
      </c>
      <c r="BQ2" s="66" t="s">
        <v>184</v>
      </c>
      <c r="BR2" s="67" t="s">
        <v>185</v>
      </c>
      <c r="BS2" s="18" t="s">
        <v>190</v>
      </c>
      <c r="BT2" s="68" t="s">
        <v>184</v>
      </c>
      <c r="BU2" s="66" t="s">
        <v>184</v>
      </c>
      <c r="BV2" s="66" t="s">
        <v>191</v>
      </c>
      <c r="BW2" s="66" t="s">
        <v>185</v>
      </c>
      <c r="BX2" s="66" t="s">
        <v>185</v>
      </c>
      <c r="BY2" s="66" t="s">
        <v>185</v>
      </c>
      <c r="BZ2" s="66" t="s">
        <v>184</v>
      </c>
      <c r="CA2" s="18" t="s">
        <v>16</v>
      </c>
      <c r="CB2" s="18" t="s">
        <v>192</v>
      </c>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row>
    <row r="3" spans="1:186" s="24" customFormat="1" ht="87" x14ac:dyDescent="0.35">
      <c r="A3" s="12" t="s">
        <v>193</v>
      </c>
      <c r="B3" s="13" t="s">
        <v>194</v>
      </c>
      <c r="C3" s="12" t="str">
        <f t="shared" si="0"/>
        <v>eq2015.npc.gov.np</v>
      </c>
      <c r="D3" s="5" t="s">
        <v>195</v>
      </c>
      <c r="E3" s="5" t="s">
        <v>196</v>
      </c>
      <c r="F3" s="5" t="s">
        <v>197</v>
      </c>
      <c r="G3" s="91"/>
      <c r="H3" s="14">
        <v>5</v>
      </c>
      <c r="I3" s="14">
        <v>0</v>
      </c>
      <c r="J3" s="14">
        <v>0</v>
      </c>
      <c r="K3" s="15">
        <v>100</v>
      </c>
      <c r="L3" s="14" t="s">
        <v>184</v>
      </c>
      <c r="M3" s="14" t="s">
        <v>185</v>
      </c>
      <c r="N3" s="14" t="s">
        <v>185</v>
      </c>
      <c r="O3" s="14" t="s">
        <v>185</v>
      </c>
      <c r="P3" s="14">
        <v>0</v>
      </c>
      <c r="Q3" s="14">
        <v>0</v>
      </c>
      <c r="R3" s="14">
        <v>0</v>
      </c>
      <c r="S3" s="14">
        <v>29</v>
      </c>
      <c r="T3" s="14">
        <v>43</v>
      </c>
      <c r="U3" s="14">
        <v>6</v>
      </c>
      <c r="V3" s="14">
        <v>13</v>
      </c>
      <c r="W3" s="14" t="s">
        <v>185</v>
      </c>
      <c r="X3" s="14" t="s">
        <v>185</v>
      </c>
      <c r="Y3" s="14" t="s">
        <v>185</v>
      </c>
      <c r="Z3" s="14" t="s">
        <v>185</v>
      </c>
      <c r="AA3" s="14" t="s">
        <v>184</v>
      </c>
      <c r="AB3" s="19" t="s">
        <v>198</v>
      </c>
      <c r="AC3" s="14" t="s">
        <v>199</v>
      </c>
      <c r="AD3" s="94"/>
      <c r="AE3" s="17" t="s">
        <v>185</v>
      </c>
      <c r="AF3" s="17" t="s">
        <v>185</v>
      </c>
      <c r="AG3" s="17" t="s">
        <v>185</v>
      </c>
      <c r="AH3" s="17" t="s">
        <v>185</v>
      </c>
      <c r="AI3" s="17" t="s">
        <v>185</v>
      </c>
      <c r="AJ3" s="17" t="s">
        <v>185</v>
      </c>
      <c r="AK3" s="17" t="s">
        <v>185</v>
      </c>
      <c r="AL3" s="17" t="s">
        <v>185</v>
      </c>
      <c r="AM3" s="17">
        <v>8.9749999999999996</v>
      </c>
      <c r="AN3" s="17">
        <v>9.3000000000000007</v>
      </c>
      <c r="AO3" s="17" t="s">
        <v>200</v>
      </c>
      <c r="AP3" s="17" t="s">
        <v>184</v>
      </c>
      <c r="AQ3" s="20" t="s">
        <v>185</v>
      </c>
      <c r="AR3" s="17" t="s">
        <v>184</v>
      </c>
      <c r="AS3" s="17" t="s">
        <v>184</v>
      </c>
      <c r="AT3" s="17" t="s">
        <v>185</v>
      </c>
      <c r="AU3" s="17" t="s">
        <v>189</v>
      </c>
      <c r="AV3" s="17" t="s">
        <v>185</v>
      </c>
      <c r="AW3" s="17">
        <v>93</v>
      </c>
      <c r="AX3" s="17" t="s">
        <v>184</v>
      </c>
      <c r="AY3" s="17" t="s">
        <v>184</v>
      </c>
      <c r="AZ3" s="17" t="s">
        <v>185</v>
      </c>
      <c r="BA3" s="17" t="s">
        <v>201</v>
      </c>
      <c r="BB3" s="97"/>
      <c r="BC3" s="18" t="s">
        <v>184</v>
      </c>
      <c r="BD3" s="18" t="s">
        <v>185</v>
      </c>
      <c r="BE3" s="18" t="s">
        <v>185</v>
      </c>
      <c r="BF3" s="18" t="s">
        <v>184</v>
      </c>
      <c r="BG3" s="18" t="s">
        <v>184</v>
      </c>
      <c r="BH3" s="18" t="s">
        <v>202</v>
      </c>
      <c r="BI3" s="18" t="s">
        <v>184</v>
      </c>
      <c r="BJ3" s="18" t="s">
        <v>184</v>
      </c>
      <c r="BK3" s="18" t="s">
        <v>184</v>
      </c>
      <c r="BL3" s="18" t="s">
        <v>184</v>
      </c>
      <c r="BM3" s="18" t="s">
        <v>185</v>
      </c>
      <c r="BN3" s="66" t="s">
        <v>184</v>
      </c>
      <c r="BO3" s="66" t="s">
        <v>184</v>
      </c>
      <c r="BP3" s="66" t="s">
        <v>184</v>
      </c>
      <c r="BQ3" s="66" t="s">
        <v>184</v>
      </c>
      <c r="BR3" s="67" t="s">
        <v>185</v>
      </c>
      <c r="BS3" s="69" t="s">
        <v>203</v>
      </c>
      <c r="BT3" s="68" t="s">
        <v>185</v>
      </c>
      <c r="BU3" s="66" t="s">
        <v>185</v>
      </c>
      <c r="BV3" s="66" t="s">
        <v>185</v>
      </c>
      <c r="BW3" s="66" t="s">
        <v>185</v>
      </c>
      <c r="BX3" s="66" t="s">
        <v>184</v>
      </c>
      <c r="BY3" s="66" t="s">
        <v>184</v>
      </c>
      <c r="BZ3" s="66" t="s">
        <v>184</v>
      </c>
      <c r="CA3" s="18" t="s">
        <v>16</v>
      </c>
      <c r="CB3" s="18" t="s">
        <v>16</v>
      </c>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row>
    <row r="4" spans="1:186" s="24" customFormat="1" ht="159" customHeight="1" x14ac:dyDescent="0.35">
      <c r="A4" s="12" t="s">
        <v>204</v>
      </c>
      <c r="B4" s="13" t="s">
        <v>205</v>
      </c>
      <c r="C4" s="12" t="str">
        <f t="shared" si="0"/>
        <v>nationaldata.gov.np</v>
      </c>
      <c r="D4" s="5" t="s">
        <v>394</v>
      </c>
      <c r="E4" s="5" t="s">
        <v>206</v>
      </c>
      <c r="F4" s="5" t="s">
        <v>197</v>
      </c>
      <c r="G4" s="91"/>
      <c r="H4" s="14">
        <v>8</v>
      </c>
      <c r="I4" s="14">
        <v>0</v>
      </c>
      <c r="J4" s="14">
        <v>0</v>
      </c>
      <c r="K4" s="21">
        <v>51.8</v>
      </c>
      <c r="L4" s="14" t="s">
        <v>184</v>
      </c>
      <c r="M4" s="14" t="s">
        <v>185</v>
      </c>
      <c r="N4" s="14" t="s">
        <v>184</v>
      </c>
      <c r="O4" s="14" t="s">
        <v>185</v>
      </c>
      <c r="P4" s="14">
        <v>0</v>
      </c>
      <c r="Q4" s="14">
        <v>0</v>
      </c>
      <c r="R4" s="14">
        <v>0</v>
      </c>
      <c r="S4" s="14" t="s">
        <v>16</v>
      </c>
      <c r="T4" s="14">
        <v>15</v>
      </c>
      <c r="U4" s="14">
        <v>18</v>
      </c>
      <c r="V4" s="14">
        <v>2400</v>
      </c>
      <c r="W4" s="14" t="s">
        <v>185</v>
      </c>
      <c r="X4" s="14" t="s">
        <v>185</v>
      </c>
      <c r="Y4" s="14" t="s">
        <v>185</v>
      </c>
      <c r="Z4" s="14" t="s">
        <v>185</v>
      </c>
      <c r="AA4" s="14" t="s">
        <v>185</v>
      </c>
      <c r="AB4" s="14" t="s">
        <v>185</v>
      </c>
      <c r="AC4" s="14" t="s">
        <v>207</v>
      </c>
      <c r="AD4" s="94"/>
      <c r="AE4" s="17" t="s">
        <v>184</v>
      </c>
      <c r="AF4" s="20" t="s">
        <v>208</v>
      </c>
      <c r="AG4" s="17" t="s">
        <v>185</v>
      </c>
      <c r="AH4" s="17" t="s">
        <v>185</v>
      </c>
      <c r="AI4" s="17" t="s">
        <v>185</v>
      </c>
      <c r="AJ4" s="17" t="s">
        <v>185</v>
      </c>
      <c r="AK4" s="17" t="s">
        <v>185</v>
      </c>
      <c r="AL4" s="17" t="s">
        <v>185</v>
      </c>
      <c r="AM4" s="17">
        <v>2.2200000000000002</v>
      </c>
      <c r="AN4" s="17">
        <v>6.1</v>
      </c>
      <c r="AO4" s="17" t="s">
        <v>395</v>
      </c>
      <c r="AP4" s="17" t="s">
        <v>185</v>
      </c>
      <c r="AQ4" s="17" t="s">
        <v>209</v>
      </c>
      <c r="AR4" s="17" t="s">
        <v>185</v>
      </c>
      <c r="AS4" s="17" t="s">
        <v>184</v>
      </c>
      <c r="AT4" s="17" t="s">
        <v>185</v>
      </c>
      <c r="AU4" s="17" t="s">
        <v>185</v>
      </c>
      <c r="AV4" s="17" t="s">
        <v>185</v>
      </c>
      <c r="AW4" s="17">
        <v>92</v>
      </c>
      <c r="AX4" s="17" t="s">
        <v>185</v>
      </c>
      <c r="AY4" s="17" t="s">
        <v>185</v>
      </c>
      <c r="AZ4" s="17" t="s">
        <v>185</v>
      </c>
      <c r="BA4" s="20" t="s">
        <v>16</v>
      </c>
      <c r="BB4" s="97"/>
      <c r="BC4" s="18" t="s">
        <v>184</v>
      </c>
      <c r="BD4" s="18" t="s">
        <v>185</v>
      </c>
      <c r="BE4" s="18" t="s">
        <v>185</v>
      </c>
      <c r="BF4" s="18" t="s">
        <v>185</v>
      </c>
      <c r="BG4" s="18" t="s">
        <v>184</v>
      </c>
      <c r="BH4" s="18" t="s">
        <v>185</v>
      </c>
      <c r="BI4" s="18" t="s">
        <v>184</v>
      </c>
      <c r="BJ4" s="18" t="s">
        <v>185</v>
      </c>
      <c r="BK4" s="18" t="s">
        <v>184</v>
      </c>
      <c r="BL4" s="18" t="s">
        <v>184</v>
      </c>
      <c r="BM4" s="18" t="s">
        <v>185</v>
      </c>
      <c r="BN4" s="66" t="s">
        <v>184</v>
      </c>
      <c r="BO4" s="66" t="s">
        <v>184</v>
      </c>
      <c r="BP4" s="66" t="s">
        <v>184</v>
      </c>
      <c r="BQ4" s="66" t="s">
        <v>185</v>
      </c>
      <c r="BR4" s="67" t="s">
        <v>185</v>
      </c>
      <c r="BS4" s="69" t="s">
        <v>210</v>
      </c>
      <c r="BT4" s="68" t="s">
        <v>185</v>
      </c>
      <c r="BU4" s="66" t="s">
        <v>185</v>
      </c>
      <c r="BV4" s="66" t="s">
        <v>185</v>
      </c>
      <c r="BW4" s="66" t="s">
        <v>185</v>
      </c>
      <c r="BX4" s="66" t="s">
        <v>185</v>
      </c>
      <c r="BY4" s="66" t="s">
        <v>185</v>
      </c>
      <c r="BZ4" s="66" t="s">
        <v>184</v>
      </c>
      <c r="CA4" s="18" t="s">
        <v>16</v>
      </c>
      <c r="CB4" s="22" t="s">
        <v>211</v>
      </c>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row>
    <row r="5" spans="1:186" s="24" customFormat="1" ht="119.5" customHeight="1" x14ac:dyDescent="0.35">
      <c r="A5" s="12" t="s">
        <v>212</v>
      </c>
      <c r="B5" s="55" t="s">
        <v>213</v>
      </c>
      <c r="C5" s="12" t="str">
        <f t="shared" si="0"/>
        <v>npc.gov.np</v>
      </c>
      <c r="D5" s="5" t="s">
        <v>214</v>
      </c>
      <c r="E5" s="5" t="s">
        <v>196</v>
      </c>
      <c r="F5" s="5" t="s">
        <v>197</v>
      </c>
      <c r="G5" s="91"/>
      <c r="H5" s="14">
        <v>40</v>
      </c>
      <c r="I5" s="14">
        <v>0</v>
      </c>
      <c r="J5" s="14" t="s">
        <v>396</v>
      </c>
      <c r="K5" s="14">
        <v>99.87</v>
      </c>
      <c r="L5" s="14" t="s">
        <v>184</v>
      </c>
      <c r="M5" s="14" t="s">
        <v>185</v>
      </c>
      <c r="N5" s="14" t="s">
        <v>184</v>
      </c>
      <c r="O5" s="14" t="s">
        <v>184</v>
      </c>
      <c r="P5" s="14">
        <v>0</v>
      </c>
      <c r="Q5" s="14">
        <v>0</v>
      </c>
      <c r="R5" s="14">
        <v>0</v>
      </c>
      <c r="S5" s="14">
        <v>29</v>
      </c>
      <c r="T5" s="14">
        <v>43</v>
      </c>
      <c r="U5" s="14">
        <v>5</v>
      </c>
      <c r="V5" s="14">
        <v>10</v>
      </c>
      <c r="W5" s="14" t="s">
        <v>185</v>
      </c>
      <c r="X5" s="14" t="s">
        <v>185</v>
      </c>
      <c r="Y5" s="14" t="s">
        <v>185</v>
      </c>
      <c r="Z5" s="14" t="s">
        <v>185</v>
      </c>
      <c r="AA5" s="14" t="s">
        <v>184</v>
      </c>
      <c r="AB5" s="19" t="s">
        <v>215</v>
      </c>
      <c r="AC5" s="14" t="s">
        <v>16</v>
      </c>
      <c r="AD5" s="94"/>
      <c r="AE5" s="17" t="s">
        <v>185</v>
      </c>
      <c r="AF5" s="17" t="s">
        <v>185</v>
      </c>
      <c r="AG5" s="17" t="s">
        <v>184</v>
      </c>
      <c r="AH5" s="17" t="s">
        <v>216</v>
      </c>
      <c r="AI5" s="17" t="s">
        <v>184</v>
      </c>
      <c r="AJ5" s="17" t="s">
        <v>216</v>
      </c>
      <c r="AK5" s="17" t="s">
        <v>185</v>
      </c>
      <c r="AL5" s="17" t="s">
        <v>217</v>
      </c>
      <c r="AM5" s="17">
        <v>1.9</v>
      </c>
      <c r="AN5" s="17">
        <v>9.6999999999999993</v>
      </c>
      <c r="AO5" s="17" t="s">
        <v>218</v>
      </c>
      <c r="AP5" s="17" t="s">
        <v>184</v>
      </c>
      <c r="AQ5" s="17" t="s">
        <v>185</v>
      </c>
      <c r="AR5" s="17" t="s">
        <v>185</v>
      </c>
      <c r="AS5" s="17" t="s">
        <v>184</v>
      </c>
      <c r="AT5" s="17" t="s">
        <v>185</v>
      </c>
      <c r="AU5" s="17" t="s">
        <v>219</v>
      </c>
      <c r="AV5" s="17" t="s">
        <v>185</v>
      </c>
      <c r="AW5" s="17">
        <v>29</v>
      </c>
      <c r="AX5" s="17" t="s">
        <v>185</v>
      </c>
      <c r="AY5" s="17" t="s">
        <v>185</v>
      </c>
      <c r="AZ5" s="17" t="s">
        <v>185</v>
      </c>
      <c r="BA5" s="17" t="s">
        <v>201</v>
      </c>
      <c r="BB5" s="97"/>
      <c r="BC5" s="18" t="s">
        <v>184</v>
      </c>
      <c r="BD5" s="18" t="s">
        <v>185</v>
      </c>
      <c r="BE5" s="18" t="s">
        <v>185</v>
      </c>
      <c r="BF5" s="18" t="s">
        <v>185</v>
      </c>
      <c r="BG5" s="18" t="s">
        <v>184</v>
      </c>
      <c r="BH5" s="18" t="s">
        <v>185</v>
      </c>
      <c r="BI5" s="18" t="s">
        <v>184</v>
      </c>
      <c r="BJ5" s="18" t="s">
        <v>184</v>
      </c>
      <c r="BK5" s="18" t="s">
        <v>184</v>
      </c>
      <c r="BL5" s="18" t="s">
        <v>185</v>
      </c>
      <c r="BM5" s="18" t="s">
        <v>184</v>
      </c>
      <c r="BN5" s="66" t="s">
        <v>184</v>
      </c>
      <c r="BO5" s="66" t="s">
        <v>220</v>
      </c>
      <c r="BP5" s="66"/>
      <c r="BQ5" s="66" t="s">
        <v>185</v>
      </c>
      <c r="BR5" s="67" t="s">
        <v>185</v>
      </c>
      <c r="BS5" s="69" t="s">
        <v>190</v>
      </c>
      <c r="BT5" s="68" t="s">
        <v>185</v>
      </c>
      <c r="BU5" s="66" t="s">
        <v>185</v>
      </c>
      <c r="BV5" s="66" t="s">
        <v>185</v>
      </c>
      <c r="BW5" s="66" t="s">
        <v>185</v>
      </c>
      <c r="BX5" s="66" t="s">
        <v>185</v>
      </c>
      <c r="BY5" s="66" t="s">
        <v>185</v>
      </c>
      <c r="BZ5" s="66" t="s">
        <v>184</v>
      </c>
      <c r="CA5" s="18" t="s">
        <v>16</v>
      </c>
      <c r="CB5" s="18" t="s">
        <v>221</v>
      </c>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row>
    <row r="6" spans="1:186" s="25" customFormat="1" ht="58" x14ac:dyDescent="0.35">
      <c r="A6" s="12" t="s">
        <v>222</v>
      </c>
      <c r="B6" s="55" t="s">
        <v>223</v>
      </c>
      <c r="C6" s="12" t="str">
        <f t="shared" si="0"/>
        <v>npc.gov.np</v>
      </c>
      <c r="D6" s="5" t="s">
        <v>224</v>
      </c>
      <c r="E6" s="5" t="s">
        <v>225</v>
      </c>
      <c r="F6" s="5" t="s">
        <v>197</v>
      </c>
      <c r="G6" s="91"/>
      <c r="H6" s="14">
        <v>40</v>
      </c>
      <c r="I6" s="14">
        <v>0</v>
      </c>
      <c r="J6" s="14" t="s">
        <v>397</v>
      </c>
      <c r="K6" s="14">
        <v>99.88</v>
      </c>
      <c r="L6" s="14" t="s">
        <v>184</v>
      </c>
      <c r="M6" s="14" t="s">
        <v>185</v>
      </c>
      <c r="N6" s="14" t="s">
        <v>185</v>
      </c>
      <c r="O6" s="14" t="s">
        <v>184</v>
      </c>
      <c r="P6" s="14">
        <v>0</v>
      </c>
      <c r="Q6" s="14">
        <v>0</v>
      </c>
      <c r="R6" s="14">
        <v>0</v>
      </c>
      <c r="S6" s="14">
        <v>25</v>
      </c>
      <c r="T6" s="14">
        <v>43</v>
      </c>
      <c r="U6" s="14">
        <v>1</v>
      </c>
      <c r="V6" s="14">
        <v>1</v>
      </c>
      <c r="W6" s="14" t="s">
        <v>16</v>
      </c>
      <c r="X6" s="14" t="s">
        <v>16</v>
      </c>
      <c r="Y6" s="14" t="s">
        <v>16</v>
      </c>
      <c r="Z6" s="14" t="s">
        <v>16</v>
      </c>
      <c r="AA6" s="14" t="s">
        <v>16</v>
      </c>
      <c r="AB6" s="14" t="s">
        <v>16</v>
      </c>
      <c r="AC6" s="14" t="s">
        <v>226</v>
      </c>
      <c r="AD6" s="94"/>
      <c r="AE6" s="17" t="s">
        <v>185</v>
      </c>
      <c r="AF6" s="17" t="s">
        <v>185</v>
      </c>
      <c r="AG6" s="17" t="s">
        <v>184</v>
      </c>
      <c r="AH6" s="17" t="s">
        <v>227</v>
      </c>
      <c r="AI6" s="17" t="s">
        <v>184</v>
      </c>
      <c r="AJ6" s="17" t="s">
        <v>227</v>
      </c>
      <c r="AK6" s="17" t="s">
        <v>185</v>
      </c>
      <c r="AL6" s="17" t="s">
        <v>185</v>
      </c>
      <c r="AM6" s="17" t="s">
        <v>16</v>
      </c>
      <c r="AN6" s="17" t="s">
        <v>16</v>
      </c>
      <c r="AO6" s="17" t="s">
        <v>398</v>
      </c>
      <c r="AP6" s="17" t="s">
        <v>184</v>
      </c>
      <c r="AQ6" s="17" t="s">
        <v>16</v>
      </c>
      <c r="AR6" s="17" t="s">
        <v>16</v>
      </c>
      <c r="AS6" s="17" t="s">
        <v>16</v>
      </c>
      <c r="AT6" s="17" t="s">
        <v>16</v>
      </c>
      <c r="AU6" s="17" t="s">
        <v>16</v>
      </c>
      <c r="AV6" s="17" t="s">
        <v>16</v>
      </c>
      <c r="AW6" s="17" t="s">
        <v>16</v>
      </c>
      <c r="AX6" s="17" t="s">
        <v>16</v>
      </c>
      <c r="AY6" s="17" t="s">
        <v>16</v>
      </c>
      <c r="AZ6" s="17" t="s">
        <v>16</v>
      </c>
      <c r="BA6" s="17" t="s">
        <v>16</v>
      </c>
      <c r="BB6" s="97"/>
      <c r="BC6" s="18" t="s">
        <v>16</v>
      </c>
      <c r="BD6" s="18" t="s">
        <v>16</v>
      </c>
      <c r="BE6" s="18" t="s">
        <v>16</v>
      </c>
      <c r="BF6" s="18" t="s">
        <v>16</v>
      </c>
      <c r="BG6" s="18" t="s">
        <v>16</v>
      </c>
      <c r="BH6" s="18" t="s">
        <v>16</v>
      </c>
      <c r="BI6" s="18" t="s">
        <v>16</v>
      </c>
      <c r="BJ6" s="18" t="s">
        <v>16</v>
      </c>
      <c r="BK6" s="18" t="s">
        <v>16</v>
      </c>
      <c r="BL6" s="18" t="s">
        <v>16</v>
      </c>
      <c r="BM6" s="18" t="s">
        <v>228</v>
      </c>
      <c r="BN6" s="18" t="s">
        <v>16</v>
      </c>
      <c r="BO6" s="18" t="s">
        <v>16</v>
      </c>
      <c r="BP6" s="18" t="s">
        <v>16</v>
      </c>
      <c r="BQ6" s="18" t="s">
        <v>16</v>
      </c>
      <c r="BR6" s="60" t="s">
        <v>16</v>
      </c>
      <c r="BS6" s="18" t="s">
        <v>16</v>
      </c>
      <c r="BT6" s="62" t="s">
        <v>16</v>
      </c>
      <c r="BU6" s="18" t="s">
        <v>16</v>
      </c>
      <c r="BV6" s="18" t="s">
        <v>16</v>
      </c>
      <c r="BW6" s="18" t="s">
        <v>16</v>
      </c>
      <c r="BX6" s="18" t="s">
        <v>16</v>
      </c>
      <c r="BY6" s="18" t="s">
        <v>16</v>
      </c>
      <c r="BZ6" s="18" t="s">
        <v>16</v>
      </c>
      <c r="CA6" s="18" t="s">
        <v>16</v>
      </c>
      <c r="CB6" s="18" t="s">
        <v>16</v>
      </c>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row>
    <row r="7" spans="1:186" s="24" customFormat="1" ht="87" x14ac:dyDescent="0.35">
      <c r="A7" s="12" t="s">
        <v>229</v>
      </c>
      <c r="B7" s="13" t="s">
        <v>230</v>
      </c>
      <c r="C7" s="12" t="str">
        <f t="shared" si="0"/>
        <v>opendatanepal.com</v>
      </c>
      <c r="D7" s="5" t="s">
        <v>231</v>
      </c>
      <c r="E7" s="5" t="s">
        <v>232</v>
      </c>
      <c r="F7" s="5" t="s">
        <v>197</v>
      </c>
      <c r="G7" s="91"/>
      <c r="H7" s="14">
        <v>45</v>
      </c>
      <c r="I7" s="14">
        <v>0</v>
      </c>
      <c r="J7" s="14">
        <v>0</v>
      </c>
      <c r="K7" s="15">
        <v>100</v>
      </c>
      <c r="L7" s="14" t="s">
        <v>184</v>
      </c>
      <c r="M7" s="14" t="s">
        <v>184</v>
      </c>
      <c r="N7" s="14" t="s">
        <v>184</v>
      </c>
      <c r="O7" s="14" t="s">
        <v>185</v>
      </c>
      <c r="P7" s="14">
        <v>2</v>
      </c>
      <c r="Q7" s="14">
        <v>15</v>
      </c>
      <c r="R7" s="14">
        <v>0</v>
      </c>
      <c r="S7" s="14">
        <v>22</v>
      </c>
      <c r="T7" s="14">
        <v>12</v>
      </c>
      <c r="U7" s="14">
        <v>37</v>
      </c>
      <c r="V7" s="14">
        <v>27900</v>
      </c>
      <c r="W7" s="14" t="s">
        <v>184</v>
      </c>
      <c r="X7" s="14" t="s">
        <v>184</v>
      </c>
      <c r="Y7" s="14" t="s">
        <v>184</v>
      </c>
      <c r="Z7" s="14" t="s">
        <v>185</v>
      </c>
      <c r="AA7" s="14" t="s">
        <v>185</v>
      </c>
      <c r="AB7" s="14" t="s">
        <v>185</v>
      </c>
      <c r="AC7" s="14" t="s">
        <v>16</v>
      </c>
      <c r="AD7" s="94"/>
      <c r="AE7" s="17" t="s">
        <v>185</v>
      </c>
      <c r="AF7" s="17" t="s">
        <v>185</v>
      </c>
      <c r="AG7" s="17" t="s">
        <v>184</v>
      </c>
      <c r="AH7" s="17" t="s">
        <v>233</v>
      </c>
      <c r="AI7" s="17" t="s">
        <v>184</v>
      </c>
      <c r="AJ7" s="17" t="s">
        <v>234</v>
      </c>
      <c r="AK7" s="17" t="s">
        <v>185</v>
      </c>
      <c r="AL7" s="17" t="s">
        <v>185</v>
      </c>
      <c r="AM7" s="17">
        <v>1.89</v>
      </c>
      <c r="AN7" s="17">
        <v>3.2</v>
      </c>
      <c r="AO7" s="17" t="s">
        <v>399</v>
      </c>
      <c r="AP7" s="17" t="s">
        <v>185</v>
      </c>
      <c r="AQ7" s="17" t="s">
        <v>235</v>
      </c>
      <c r="AR7" s="17" t="s">
        <v>185</v>
      </c>
      <c r="AS7" s="17" t="s">
        <v>184</v>
      </c>
      <c r="AT7" s="17" t="s">
        <v>185</v>
      </c>
      <c r="AU7" s="17" t="s">
        <v>189</v>
      </c>
      <c r="AV7" s="17" t="s">
        <v>185</v>
      </c>
      <c r="AW7" s="17">
        <v>47</v>
      </c>
      <c r="AX7" s="17" t="s">
        <v>184</v>
      </c>
      <c r="AY7" s="17" t="s">
        <v>184</v>
      </c>
      <c r="AZ7" s="17" t="s">
        <v>184</v>
      </c>
      <c r="BA7" s="17" t="s">
        <v>16</v>
      </c>
      <c r="BB7" s="97"/>
      <c r="BC7" s="18" t="s">
        <v>184</v>
      </c>
      <c r="BD7" s="18" t="s">
        <v>184</v>
      </c>
      <c r="BE7" s="18" t="s">
        <v>185</v>
      </c>
      <c r="BF7" s="18" t="s">
        <v>185</v>
      </c>
      <c r="BG7" s="18" t="s">
        <v>184</v>
      </c>
      <c r="BH7" s="18" t="s">
        <v>236</v>
      </c>
      <c r="BI7" s="18" t="s">
        <v>184</v>
      </c>
      <c r="BJ7" s="18" t="s">
        <v>184</v>
      </c>
      <c r="BK7" s="18" t="s">
        <v>184</v>
      </c>
      <c r="BL7" s="18" t="s">
        <v>184</v>
      </c>
      <c r="BM7" s="18" t="s">
        <v>185</v>
      </c>
      <c r="BN7" s="66" t="s">
        <v>184</v>
      </c>
      <c r="BO7" s="66" t="s">
        <v>220</v>
      </c>
      <c r="BP7" s="66" t="s">
        <v>184</v>
      </c>
      <c r="BQ7" s="66" t="s">
        <v>184</v>
      </c>
      <c r="BR7" s="67" t="s">
        <v>185</v>
      </c>
      <c r="BS7" s="18" t="s">
        <v>237</v>
      </c>
      <c r="BT7" s="68" t="s">
        <v>184</v>
      </c>
      <c r="BU7" s="66" t="s">
        <v>184</v>
      </c>
      <c r="BV7" s="66" t="s">
        <v>238</v>
      </c>
      <c r="BW7" s="66" t="s">
        <v>185</v>
      </c>
      <c r="BX7" s="66" t="s">
        <v>184</v>
      </c>
      <c r="BY7" s="66" t="s">
        <v>184</v>
      </c>
      <c r="BZ7" s="66" t="s">
        <v>184</v>
      </c>
      <c r="CA7" s="18" t="s">
        <v>16</v>
      </c>
      <c r="CB7" s="18" t="s">
        <v>239</v>
      </c>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row>
    <row r="8" spans="1:186" s="24" customFormat="1" ht="116" x14ac:dyDescent="0.35">
      <c r="A8" s="12" t="s">
        <v>240</v>
      </c>
      <c r="B8" s="55" t="s">
        <v>241</v>
      </c>
      <c r="C8" s="12" t="str">
        <f t="shared" si="0"/>
        <v>nepalindata.com</v>
      </c>
      <c r="D8" s="5" t="s">
        <v>400</v>
      </c>
      <c r="E8" s="5" t="s">
        <v>242</v>
      </c>
      <c r="F8" s="5" t="s">
        <v>197</v>
      </c>
      <c r="G8" s="91"/>
      <c r="H8" s="14">
        <v>202</v>
      </c>
      <c r="I8" s="14">
        <v>3</v>
      </c>
      <c r="J8" s="14" t="s">
        <v>401</v>
      </c>
      <c r="K8" s="15">
        <v>100</v>
      </c>
      <c r="L8" s="14" t="s">
        <v>184</v>
      </c>
      <c r="M8" s="14" t="s">
        <v>184</v>
      </c>
      <c r="N8" s="14" t="s">
        <v>184</v>
      </c>
      <c r="O8" s="14" t="s">
        <v>184</v>
      </c>
      <c r="P8" s="14">
        <v>1</v>
      </c>
      <c r="Q8" s="14">
        <v>1</v>
      </c>
      <c r="R8" s="14">
        <v>0</v>
      </c>
      <c r="S8" s="14">
        <v>28</v>
      </c>
      <c r="T8" s="14">
        <v>22</v>
      </c>
      <c r="U8" s="14">
        <v>118</v>
      </c>
      <c r="V8" s="14">
        <v>1300</v>
      </c>
      <c r="W8" s="14" t="s">
        <v>184</v>
      </c>
      <c r="X8" s="14" t="s">
        <v>185</v>
      </c>
      <c r="Y8" s="14" t="s">
        <v>185</v>
      </c>
      <c r="Z8" s="14" t="s">
        <v>185</v>
      </c>
      <c r="AA8" s="14" t="s">
        <v>184</v>
      </c>
      <c r="AB8" s="19" t="s">
        <v>243</v>
      </c>
      <c r="AC8" s="14" t="s">
        <v>244</v>
      </c>
      <c r="AD8" s="94"/>
      <c r="AE8" s="17" t="s">
        <v>184</v>
      </c>
      <c r="AF8" s="17" t="s">
        <v>245</v>
      </c>
      <c r="AG8" s="17" t="s">
        <v>184</v>
      </c>
      <c r="AH8" s="17" t="s">
        <v>246</v>
      </c>
      <c r="AI8" s="17" t="s">
        <v>184</v>
      </c>
      <c r="AJ8" s="17" t="s">
        <v>247</v>
      </c>
      <c r="AK8" s="17" t="s">
        <v>185</v>
      </c>
      <c r="AL8" s="17" t="s">
        <v>185</v>
      </c>
      <c r="AM8" s="17">
        <v>14.9</v>
      </c>
      <c r="AN8" s="17">
        <v>6.5</v>
      </c>
      <c r="AO8" s="17" t="s">
        <v>248</v>
      </c>
      <c r="AP8" s="17" t="s">
        <v>184</v>
      </c>
      <c r="AQ8" s="17" t="s">
        <v>249</v>
      </c>
      <c r="AR8" s="17" t="s">
        <v>184</v>
      </c>
      <c r="AS8" s="17" t="s">
        <v>184</v>
      </c>
      <c r="AT8" s="17" t="s">
        <v>185</v>
      </c>
      <c r="AU8" s="17" t="s">
        <v>219</v>
      </c>
      <c r="AV8" s="17" t="s">
        <v>250</v>
      </c>
      <c r="AW8" s="17">
        <v>62</v>
      </c>
      <c r="AX8" s="17" t="s">
        <v>184</v>
      </c>
      <c r="AY8" s="17" t="s">
        <v>185</v>
      </c>
      <c r="AZ8" s="17" t="s">
        <v>185</v>
      </c>
      <c r="BA8" s="17" t="s">
        <v>16</v>
      </c>
      <c r="BB8" s="97"/>
      <c r="BC8" s="18" t="s">
        <v>184</v>
      </c>
      <c r="BD8" s="18" t="s">
        <v>185</v>
      </c>
      <c r="BE8" s="18" t="s">
        <v>185</v>
      </c>
      <c r="BF8" s="18" t="s">
        <v>184</v>
      </c>
      <c r="BG8" s="18" t="s">
        <v>184</v>
      </c>
      <c r="BH8" s="18" t="s">
        <v>185</v>
      </c>
      <c r="BI8" s="18" t="s">
        <v>184</v>
      </c>
      <c r="BJ8" s="18" t="s">
        <v>184</v>
      </c>
      <c r="BK8" s="18" t="s">
        <v>184</v>
      </c>
      <c r="BL8" s="18" t="s">
        <v>184</v>
      </c>
      <c r="BM8" s="18" t="s">
        <v>185</v>
      </c>
      <c r="BN8" s="66" t="s">
        <v>184</v>
      </c>
      <c r="BO8" s="66" t="s">
        <v>220</v>
      </c>
      <c r="BP8" s="66" t="s">
        <v>184</v>
      </c>
      <c r="BQ8" s="66" t="s">
        <v>184</v>
      </c>
      <c r="BR8" s="70" t="s">
        <v>185</v>
      </c>
      <c r="BS8" s="18" t="s">
        <v>251</v>
      </c>
      <c r="BT8" s="68" t="s">
        <v>184</v>
      </c>
      <c r="BU8" s="66" t="s">
        <v>184</v>
      </c>
      <c r="BV8" s="66" t="s">
        <v>238</v>
      </c>
      <c r="BW8" s="66" t="s">
        <v>185</v>
      </c>
      <c r="BX8" s="66" t="s">
        <v>185</v>
      </c>
      <c r="BY8" s="66" t="s">
        <v>185</v>
      </c>
      <c r="BZ8" s="66" t="s">
        <v>184</v>
      </c>
      <c r="CA8" s="18" t="s">
        <v>16</v>
      </c>
      <c r="CB8" s="18" t="s">
        <v>16</v>
      </c>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row>
    <row r="9" spans="1:186" s="24" customFormat="1" ht="87" x14ac:dyDescent="0.35">
      <c r="A9" s="12" t="s">
        <v>252</v>
      </c>
      <c r="B9" s="55" t="s">
        <v>253</v>
      </c>
      <c r="C9" s="12" t="str">
        <f t="shared" si="0"/>
        <v>emap.nrb.org.np</v>
      </c>
      <c r="D9" s="5" t="s">
        <v>254</v>
      </c>
      <c r="E9" s="5" t="s">
        <v>255</v>
      </c>
      <c r="F9" s="5" t="s">
        <v>197</v>
      </c>
      <c r="G9" s="91"/>
      <c r="H9" s="14" t="s">
        <v>256</v>
      </c>
      <c r="I9" s="14">
        <v>0</v>
      </c>
      <c r="J9" s="14">
        <v>0</v>
      </c>
      <c r="K9" s="21">
        <v>99.93</v>
      </c>
      <c r="L9" s="14" t="s">
        <v>184</v>
      </c>
      <c r="M9" s="14" t="s">
        <v>185</v>
      </c>
      <c r="N9" s="14" t="s">
        <v>185</v>
      </c>
      <c r="O9" s="14" t="s">
        <v>184</v>
      </c>
      <c r="P9" s="14">
        <v>0</v>
      </c>
      <c r="Q9" s="14">
        <v>0</v>
      </c>
      <c r="R9" s="14">
        <v>0</v>
      </c>
      <c r="S9" s="14">
        <v>34</v>
      </c>
      <c r="T9" s="14">
        <v>47</v>
      </c>
      <c r="U9" s="14">
        <v>6</v>
      </c>
      <c r="V9" s="14">
        <v>6</v>
      </c>
      <c r="W9" s="14" t="s">
        <v>185</v>
      </c>
      <c r="X9" s="14" t="s">
        <v>185</v>
      </c>
      <c r="Y9" s="14" t="s">
        <v>185</v>
      </c>
      <c r="Z9" s="14" t="s">
        <v>185</v>
      </c>
      <c r="AA9" s="14" t="s">
        <v>185</v>
      </c>
      <c r="AB9" s="14" t="s">
        <v>185</v>
      </c>
      <c r="AC9" s="14" t="s">
        <v>16</v>
      </c>
      <c r="AD9" s="94"/>
      <c r="AE9" s="17" t="s">
        <v>185</v>
      </c>
      <c r="AF9" s="17" t="s">
        <v>185</v>
      </c>
      <c r="AG9" s="17" t="s">
        <v>185</v>
      </c>
      <c r="AH9" s="17" t="s">
        <v>185</v>
      </c>
      <c r="AI9" s="17" t="s">
        <v>185</v>
      </c>
      <c r="AJ9" s="17" t="s">
        <v>185</v>
      </c>
      <c r="AK9" s="17" t="s">
        <v>185</v>
      </c>
      <c r="AL9" s="17" t="s">
        <v>185</v>
      </c>
      <c r="AM9" s="17">
        <v>4.25</v>
      </c>
      <c r="AN9" s="17">
        <v>22.6</v>
      </c>
      <c r="AO9" s="17" t="s">
        <v>257</v>
      </c>
      <c r="AP9" s="17" t="s">
        <v>184</v>
      </c>
      <c r="AQ9" s="17" t="s">
        <v>185</v>
      </c>
      <c r="AR9" s="17" t="s">
        <v>185</v>
      </c>
      <c r="AS9" s="17" t="s">
        <v>184</v>
      </c>
      <c r="AT9" s="17" t="s">
        <v>185</v>
      </c>
      <c r="AU9" s="17" t="s">
        <v>258</v>
      </c>
      <c r="AV9" s="17" t="s">
        <v>250</v>
      </c>
      <c r="AW9" s="17">
        <v>40</v>
      </c>
      <c r="AX9" s="17" t="s">
        <v>184</v>
      </c>
      <c r="AY9" s="17" t="s">
        <v>185</v>
      </c>
      <c r="AZ9" s="17" t="s">
        <v>185</v>
      </c>
      <c r="BA9" s="17" t="s">
        <v>16</v>
      </c>
      <c r="BB9" s="97"/>
      <c r="BC9" s="18" t="s">
        <v>184</v>
      </c>
      <c r="BD9" s="18" t="s">
        <v>185</v>
      </c>
      <c r="BE9" s="18" t="s">
        <v>185</v>
      </c>
      <c r="BF9" s="18" t="s">
        <v>184</v>
      </c>
      <c r="BG9" s="18" t="s">
        <v>184</v>
      </c>
      <c r="BH9" s="18" t="s">
        <v>185</v>
      </c>
      <c r="BI9" s="18" t="s">
        <v>184</v>
      </c>
      <c r="BJ9" s="18" t="s">
        <v>184</v>
      </c>
      <c r="BK9" s="18" t="s">
        <v>185</v>
      </c>
      <c r="BL9" s="18" t="s">
        <v>184</v>
      </c>
      <c r="BM9" s="18" t="s">
        <v>259</v>
      </c>
      <c r="BN9" s="66" t="s">
        <v>184</v>
      </c>
      <c r="BO9" s="66" t="s">
        <v>220</v>
      </c>
      <c r="BP9" s="66" t="s">
        <v>184</v>
      </c>
      <c r="BQ9" s="71" t="s">
        <v>184</v>
      </c>
      <c r="BR9" s="67" t="s">
        <v>185</v>
      </c>
      <c r="BS9" s="18" t="s">
        <v>260</v>
      </c>
      <c r="BT9" s="68" t="s">
        <v>184</v>
      </c>
      <c r="BU9" s="66" t="s">
        <v>185</v>
      </c>
      <c r="BV9" s="66" t="s">
        <v>185</v>
      </c>
      <c r="BW9" s="66" t="s">
        <v>185</v>
      </c>
      <c r="BX9" s="66" t="s">
        <v>185</v>
      </c>
      <c r="BY9" s="66" t="s">
        <v>185</v>
      </c>
      <c r="BZ9" s="66" t="s">
        <v>184</v>
      </c>
      <c r="CA9" s="18" t="s">
        <v>16</v>
      </c>
      <c r="CB9" s="18" t="s">
        <v>16</v>
      </c>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row>
    <row r="10" spans="1:186" s="24" customFormat="1" ht="87" x14ac:dyDescent="0.35">
      <c r="A10" s="12" t="s">
        <v>261</v>
      </c>
      <c r="B10" s="13" t="s">
        <v>262</v>
      </c>
      <c r="C10" s="12" t="str">
        <f t="shared" si="0"/>
        <v>nepstat.iids.org.np</v>
      </c>
      <c r="D10" s="5" t="s">
        <v>402</v>
      </c>
      <c r="E10" s="5" t="s">
        <v>263</v>
      </c>
      <c r="F10" s="5" t="s">
        <v>197</v>
      </c>
      <c r="G10" s="91"/>
      <c r="H10" s="14" t="s">
        <v>264</v>
      </c>
      <c r="I10" s="14">
        <v>0</v>
      </c>
      <c r="J10" s="14">
        <v>0</v>
      </c>
      <c r="K10" s="15">
        <v>100</v>
      </c>
      <c r="L10" s="14" t="s">
        <v>184</v>
      </c>
      <c r="M10" s="14" t="s">
        <v>185</v>
      </c>
      <c r="N10" s="14" t="s">
        <v>184</v>
      </c>
      <c r="O10" s="14" t="s">
        <v>184</v>
      </c>
      <c r="P10" s="14">
        <v>0</v>
      </c>
      <c r="Q10" s="14">
        <v>0</v>
      </c>
      <c r="R10" s="14">
        <v>0</v>
      </c>
      <c r="S10" s="14">
        <v>22</v>
      </c>
      <c r="T10" s="14">
        <v>27</v>
      </c>
      <c r="U10" s="14">
        <v>8</v>
      </c>
      <c r="V10" s="14">
        <v>26</v>
      </c>
      <c r="W10" s="14" t="s">
        <v>185</v>
      </c>
      <c r="X10" s="14" t="s">
        <v>184</v>
      </c>
      <c r="Y10" s="14" t="s">
        <v>185</v>
      </c>
      <c r="Z10" s="14" t="s">
        <v>185</v>
      </c>
      <c r="AA10" s="14" t="s">
        <v>184</v>
      </c>
      <c r="AB10" s="16" t="s">
        <v>265</v>
      </c>
      <c r="AC10" s="14" t="s">
        <v>16</v>
      </c>
      <c r="AD10" s="94"/>
      <c r="AE10" s="17" t="s">
        <v>185</v>
      </c>
      <c r="AF10" s="17" t="s">
        <v>185</v>
      </c>
      <c r="AG10" s="17" t="s">
        <v>185</v>
      </c>
      <c r="AH10" s="17" t="s">
        <v>185</v>
      </c>
      <c r="AI10" s="17" t="s">
        <v>185</v>
      </c>
      <c r="AJ10" s="17" t="s">
        <v>185</v>
      </c>
      <c r="AK10" s="17" t="s">
        <v>185</v>
      </c>
      <c r="AL10" s="17" t="s">
        <v>185</v>
      </c>
      <c r="AM10" s="17">
        <v>1.25</v>
      </c>
      <c r="AN10" s="17">
        <v>3.4</v>
      </c>
      <c r="AO10" s="17" t="s">
        <v>266</v>
      </c>
      <c r="AP10" s="17" t="s">
        <v>185</v>
      </c>
      <c r="AQ10" s="17" t="s">
        <v>209</v>
      </c>
      <c r="AR10" s="17" t="s">
        <v>185</v>
      </c>
      <c r="AS10" s="17" t="s">
        <v>184</v>
      </c>
      <c r="AT10" s="17" t="s">
        <v>185</v>
      </c>
      <c r="AU10" s="17" t="s">
        <v>189</v>
      </c>
      <c r="AV10" s="17" t="s">
        <v>185</v>
      </c>
      <c r="AW10" s="17">
        <v>75</v>
      </c>
      <c r="AX10" s="17" t="s">
        <v>184</v>
      </c>
      <c r="AY10" s="17" t="s">
        <v>185</v>
      </c>
      <c r="AZ10" s="17" t="s">
        <v>185</v>
      </c>
      <c r="BA10" s="17" t="s">
        <v>16</v>
      </c>
      <c r="BB10" s="97"/>
      <c r="BC10" s="18" t="s">
        <v>184</v>
      </c>
      <c r="BD10" s="18" t="s">
        <v>185</v>
      </c>
      <c r="BE10" s="18" t="s">
        <v>185</v>
      </c>
      <c r="BF10" s="18" t="s">
        <v>184</v>
      </c>
      <c r="BG10" s="18" t="s">
        <v>184</v>
      </c>
      <c r="BH10" s="18" t="s">
        <v>185</v>
      </c>
      <c r="BI10" s="18" t="s">
        <v>184</v>
      </c>
      <c r="BJ10" s="18" t="s">
        <v>184</v>
      </c>
      <c r="BK10" s="18" t="s">
        <v>185</v>
      </c>
      <c r="BL10" s="18" t="s">
        <v>184</v>
      </c>
      <c r="BM10" s="18" t="s">
        <v>267</v>
      </c>
      <c r="BN10" s="66" t="s">
        <v>184</v>
      </c>
      <c r="BO10" s="66" t="s">
        <v>220</v>
      </c>
      <c r="BP10" s="66" t="s">
        <v>184</v>
      </c>
      <c r="BQ10" s="66" t="s">
        <v>184</v>
      </c>
      <c r="BR10" s="67" t="s">
        <v>185</v>
      </c>
      <c r="BS10" s="18" t="s">
        <v>268</v>
      </c>
      <c r="BT10" s="68" t="s">
        <v>184</v>
      </c>
      <c r="BU10" s="66" t="s">
        <v>184</v>
      </c>
      <c r="BV10" s="66" t="s">
        <v>238</v>
      </c>
      <c r="BW10" s="66" t="s">
        <v>185</v>
      </c>
      <c r="BX10" s="66" t="s">
        <v>185</v>
      </c>
      <c r="BY10" s="66" t="s">
        <v>185</v>
      </c>
      <c r="BZ10" s="66" t="s">
        <v>184</v>
      </c>
      <c r="CA10" s="18" t="s">
        <v>16</v>
      </c>
      <c r="CB10" s="18" t="s">
        <v>16</v>
      </c>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row>
    <row r="11" spans="1:186" s="25" customFormat="1" ht="64" customHeight="1" x14ac:dyDescent="0.35">
      <c r="A11" s="12" t="s">
        <v>269</v>
      </c>
      <c r="B11" s="55" t="s">
        <v>270</v>
      </c>
      <c r="C11" s="12" t="str">
        <f t="shared" si="0"/>
        <v>nationalgeoportal.gov.np</v>
      </c>
      <c r="D11" s="5" t="s">
        <v>271</v>
      </c>
      <c r="E11" s="5" t="s">
        <v>272</v>
      </c>
      <c r="F11" s="5" t="s">
        <v>197</v>
      </c>
      <c r="G11" s="91"/>
      <c r="H11" s="14" t="s">
        <v>273</v>
      </c>
      <c r="I11" s="14">
        <v>0</v>
      </c>
      <c r="J11" s="14">
        <v>0</v>
      </c>
      <c r="K11" s="15">
        <v>0</v>
      </c>
      <c r="L11" s="14" t="s">
        <v>16</v>
      </c>
      <c r="M11" s="14" t="s">
        <v>16</v>
      </c>
      <c r="N11" s="14" t="s">
        <v>16</v>
      </c>
      <c r="O11" s="14" t="s">
        <v>185</v>
      </c>
      <c r="P11" s="14" t="s">
        <v>16</v>
      </c>
      <c r="Q11" s="14" t="s">
        <v>16</v>
      </c>
      <c r="R11" s="14" t="s">
        <v>16</v>
      </c>
      <c r="S11" s="14">
        <v>17</v>
      </c>
      <c r="T11" s="14">
        <v>7</v>
      </c>
      <c r="U11" s="14">
        <v>16</v>
      </c>
      <c r="V11" s="14">
        <v>3000</v>
      </c>
      <c r="W11" s="14" t="s">
        <v>185</v>
      </c>
      <c r="X11" s="14" t="s">
        <v>16</v>
      </c>
      <c r="Y11" s="14" t="s">
        <v>16</v>
      </c>
      <c r="Z11" s="14" t="s">
        <v>16</v>
      </c>
      <c r="AA11" s="14" t="s">
        <v>16</v>
      </c>
      <c r="AB11" s="14" t="s">
        <v>16</v>
      </c>
      <c r="AC11" s="14" t="s">
        <v>274</v>
      </c>
      <c r="AD11" s="94"/>
      <c r="AE11" s="17" t="s">
        <v>16</v>
      </c>
      <c r="AF11" s="17" t="s">
        <v>16</v>
      </c>
      <c r="AG11" s="17" t="s">
        <v>16</v>
      </c>
      <c r="AH11" s="17" t="s">
        <v>16</v>
      </c>
      <c r="AI11" s="17" t="s">
        <v>16</v>
      </c>
      <c r="AJ11" s="17" t="s">
        <v>16</v>
      </c>
      <c r="AK11" s="17" t="s">
        <v>16</v>
      </c>
      <c r="AL11" s="17" t="s">
        <v>16</v>
      </c>
      <c r="AM11" s="17" t="s">
        <v>16</v>
      </c>
      <c r="AN11" s="17" t="s">
        <v>16</v>
      </c>
      <c r="AO11" s="17" t="s">
        <v>275</v>
      </c>
      <c r="AP11" s="17" t="s">
        <v>275</v>
      </c>
      <c r="AQ11" s="17" t="s">
        <v>275</v>
      </c>
      <c r="AR11" s="17" t="s">
        <v>16</v>
      </c>
      <c r="AS11" s="17" t="s">
        <v>16</v>
      </c>
      <c r="AT11" s="17" t="s">
        <v>16</v>
      </c>
      <c r="AU11" s="17" t="s">
        <v>16</v>
      </c>
      <c r="AV11" s="17" t="s">
        <v>16</v>
      </c>
      <c r="AW11" s="17" t="s">
        <v>16</v>
      </c>
      <c r="AX11" s="17" t="s">
        <v>16</v>
      </c>
      <c r="AY11" s="17" t="s">
        <v>16</v>
      </c>
      <c r="AZ11" s="17" t="s">
        <v>16</v>
      </c>
      <c r="BA11" s="17" t="s">
        <v>16</v>
      </c>
      <c r="BB11" s="97"/>
      <c r="BC11" s="18" t="s">
        <v>16</v>
      </c>
      <c r="BD11" s="18" t="s">
        <v>16</v>
      </c>
      <c r="BE11" s="18" t="s">
        <v>16</v>
      </c>
      <c r="BF11" s="18" t="s">
        <v>16</v>
      </c>
      <c r="BG11" s="18" t="s">
        <v>16</v>
      </c>
      <c r="BH11" s="18" t="s">
        <v>16</v>
      </c>
      <c r="BI11" s="18" t="s">
        <v>16</v>
      </c>
      <c r="BJ11" s="18" t="s">
        <v>16</v>
      </c>
      <c r="BK11" s="18" t="s">
        <v>16</v>
      </c>
      <c r="BL11" s="18" t="s">
        <v>16</v>
      </c>
      <c r="BM11" s="18" t="s">
        <v>16</v>
      </c>
      <c r="BN11" s="18" t="s">
        <v>16</v>
      </c>
      <c r="BO11" s="18" t="s">
        <v>16</v>
      </c>
      <c r="BP11" s="18" t="s">
        <v>16</v>
      </c>
      <c r="BQ11" s="18" t="s">
        <v>16</v>
      </c>
      <c r="BR11" s="60" t="s">
        <v>16</v>
      </c>
      <c r="BS11" s="18" t="s">
        <v>16</v>
      </c>
      <c r="BT11" s="62" t="s">
        <v>16</v>
      </c>
      <c r="BU11" s="18" t="s">
        <v>16</v>
      </c>
      <c r="BV11" s="18" t="s">
        <v>16</v>
      </c>
      <c r="BW11" s="18" t="s">
        <v>16</v>
      </c>
      <c r="BX11" s="18" t="s">
        <v>16</v>
      </c>
      <c r="BY11" s="18" t="s">
        <v>16</v>
      </c>
      <c r="BZ11" s="18" t="s">
        <v>16</v>
      </c>
      <c r="CA11" s="18" t="s">
        <v>16</v>
      </c>
      <c r="CB11" s="18" t="s">
        <v>16</v>
      </c>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row>
    <row r="12" spans="1:186" s="24" customFormat="1" ht="116" x14ac:dyDescent="0.35">
      <c r="A12" s="12" t="s">
        <v>276</v>
      </c>
      <c r="B12" s="13" t="s">
        <v>277</v>
      </c>
      <c r="C12" s="12" t="str">
        <f t="shared" si="0"/>
        <v>dataforall.org</v>
      </c>
      <c r="D12" s="5" t="s">
        <v>278</v>
      </c>
      <c r="E12" s="5" t="s">
        <v>279</v>
      </c>
      <c r="F12" s="5" t="s">
        <v>197</v>
      </c>
      <c r="G12" s="91"/>
      <c r="H12" s="14" t="s">
        <v>273</v>
      </c>
      <c r="I12" s="14">
        <v>0</v>
      </c>
      <c r="J12" s="14">
        <v>0</v>
      </c>
      <c r="K12" s="15">
        <v>100</v>
      </c>
      <c r="L12" s="14" t="s">
        <v>184</v>
      </c>
      <c r="M12" s="14" t="s">
        <v>185</v>
      </c>
      <c r="N12" s="14" t="s">
        <v>185</v>
      </c>
      <c r="O12" s="14" t="s">
        <v>185</v>
      </c>
      <c r="P12" s="14">
        <v>0</v>
      </c>
      <c r="Q12" s="14">
        <v>29</v>
      </c>
      <c r="R12" s="14">
        <v>0</v>
      </c>
      <c r="S12" s="14">
        <v>28</v>
      </c>
      <c r="T12" s="14">
        <v>38</v>
      </c>
      <c r="U12" s="14">
        <v>13</v>
      </c>
      <c r="V12" s="14">
        <v>2900</v>
      </c>
      <c r="W12" s="14" t="s">
        <v>184</v>
      </c>
      <c r="X12" s="14" t="s">
        <v>185</v>
      </c>
      <c r="Y12" s="14" t="s">
        <v>185</v>
      </c>
      <c r="Z12" s="14" t="s">
        <v>185</v>
      </c>
      <c r="AA12" s="14" t="s">
        <v>185</v>
      </c>
      <c r="AB12" s="14" t="s">
        <v>185</v>
      </c>
      <c r="AC12" s="14" t="s">
        <v>280</v>
      </c>
      <c r="AD12" s="94"/>
      <c r="AE12" s="17" t="s">
        <v>185</v>
      </c>
      <c r="AF12" s="17" t="s">
        <v>185</v>
      </c>
      <c r="AG12" s="17" t="s">
        <v>185</v>
      </c>
      <c r="AH12" s="17" t="s">
        <v>185</v>
      </c>
      <c r="AI12" s="17" t="s">
        <v>185</v>
      </c>
      <c r="AJ12" s="17" t="s">
        <v>185</v>
      </c>
      <c r="AK12" s="17" t="s">
        <v>185</v>
      </c>
      <c r="AL12" s="17" t="s">
        <v>185</v>
      </c>
      <c r="AM12" s="17">
        <v>1.24</v>
      </c>
      <c r="AN12" s="17">
        <v>2.6</v>
      </c>
      <c r="AO12" s="17" t="s">
        <v>281</v>
      </c>
      <c r="AP12" s="17" t="s">
        <v>184</v>
      </c>
      <c r="AQ12" s="17" t="s">
        <v>185</v>
      </c>
      <c r="AR12" s="17" t="s">
        <v>185</v>
      </c>
      <c r="AS12" s="17" t="s">
        <v>184</v>
      </c>
      <c r="AT12" s="17" t="s">
        <v>185</v>
      </c>
      <c r="AU12" s="17" t="s">
        <v>219</v>
      </c>
      <c r="AV12" s="17" t="s">
        <v>282</v>
      </c>
      <c r="AW12" s="17">
        <v>31</v>
      </c>
      <c r="AX12" s="17" t="s">
        <v>185</v>
      </c>
      <c r="AY12" s="17" t="s">
        <v>185</v>
      </c>
      <c r="AZ12" s="17" t="s">
        <v>185</v>
      </c>
      <c r="BA12" s="17" t="s">
        <v>16</v>
      </c>
      <c r="BB12" s="97"/>
      <c r="BC12" s="18" t="s">
        <v>185</v>
      </c>
      <c r="BD12" s="18" t="s">
        <v>185</v>
      </c>
      <c r="BE12" s="18" t="s">
        <v>185</v>
      </c>
      <c r="BF12" s="18" t="s">
        <v>184</v>
      </c>
      <c r="BG12" s="18" t="s">
        <v>185</v>
      </c>
      <c r="BH12" s="18" t="s">
        <v>185</v>
      </c>
      <c r="BI12" s="18" t="s">
        <v>184</v>
      </c>
      <c r="BJ12" s="18" t="s">
        <v>184</v>
      </c>
      <c r="BK12" s="18" t="s">
        <v>184</v>
      </c>
      <c r="BL12" s="18" t="s">
        <v>184</v>
      </c>
      <c r="BM12" s="18" t="s">
        <v>283</v>
      </c>
      <c r="BN12" s="66" t="s">
        <v>184</v>
      </c>
      <c r="BO12" s="66" t="s">
        <v>220</v>
      </c>
      <c r="BP12" s="66" t="s">
        <v>184</v>
      </c>
      <c r="BQ12" s="66" t="s">
        <v>185</v>
      </c>
      <c r="BR12" s="67" t="s">
        <v>185</v>
      </c>
      <c r="BS12" s="18" t="s">
        <v>210</v>
      </c>
      <c r="BT12" s="68" t="s">
        <v>185</v>
      </c>
      <c r="BU12" s="66" t="s">
        <v>185</v>
      </c>
      <c r="BV12" s="66" t="s">
        <v>185</v>
      </c>
      <c r="BW12" s="66" t="s">
        <v>185</v>
      </c>
      <c r="BX12" s="66" t="s">
        <v>185</v>
      </c>
      <c r="BY12" s="66" t="s">
        <v>185</v>
      </c>
      <c r="BZ12" s="66" t="s">
        <v>184</v>
      </c>
      <c r="CA12" s="18" t="s">
        <v>16</v>
      </c>
      <c r="CB12" s="18" t="s">
        <v>16</v>
      </c>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row>
    <row r="13" spans="1:186" s="24" customFormat="1" ht="101.5" x14ac:dyDescent="0.35">
      <c r="A13" s="12" t="s">
        <v>284</v>
      </c>
      <c r="B13" s="13" t="s">
        <v>285</v>
      </c>
      <c r="C13" s="12" t="str">
        <f t="shared" si="0"/>
        <v>ppip.gov.np</v>
      </c>
      <c r="D13" s="5" t="s">
        <v>286</v>
      </c>
      <c r="E13" s="5" t="s">
        <v>225</v>
      </c>
      <c r="F13" s="5" t="s">
        <v>197</v>
      </c>
      <c r="G13" s="91"/>
      <c r="H13" s="14" t="s">
        <v>273</v>
      </c>
      <c r="I13" s="14">
        <v>0</v>
      </c>
      <c r="J13" s="14">
        <v>0</v>
      </c>
      <c r="K13" s="15">
        <v>100</v>
      </c>
      <c r="L13" s="14" t="s">
        <v>184</v>
      </c>
      <c r="M13" s="14" t="s">
        <v>184</v>
      </c>
      <c r="N13" s="14" t="s">
        <v>185</v>
      </c>
      <c r="O13" s="14" t="s">
        <v>185</v>
      </c>
      <c r="P13" s="14">
        <v>0</v>
      </c>
      <c r="Q13" s="14">
        <v>0</v>
      </c>
      <c r="R13" s="14">
        <v>0</v>
      </c>
      <c r="S13" s="14">
        <v>11</v>
      </c>
      <c r="T13" s="14">
        <v>12</v>
      </c>
      <c r="U13" s="14">
        <v>1</v>
      </c>
      <c r="V13" s="14">
        <v>1</v>
      </c>
      <c r="W13" s="14" t="s">
        <v>185</v>
      </c>
      <c r="X13" s="14" t="s">
        <v>185</v>
      </c>
      <c r="Y13" s="14" t="s">
        <v>185</v>
      </c>
      <c r="Z13" s="14" t="s">
        <v>185</v>
      </c>
      <c r="AA13" s="14" t="s">
        <v>185</v>
      </c>
      <c r="AB13" s="14" t="s">
        <v>185</v>
      </c>
      <c r="AC13" s="14" t="s">
        <v>287</v>
      </c>
      <c r="AD13" s="94"/>
      <c r="AE13" s="17" t="s">
        <v>185</v>
      </c>
      <c r="AF13" s="17" t="s">
        <v>185</v>
      </c>
      <c r="AG13" s="17" t="s">
        <v>185</v>
      </c>
      <c r="AH13" s="17" t="s">
        <v>185</v>
      </c>
      <c r="AI13" s="17" t="s">
        <v>184</v>
      </c>
      <c r="AJ13" s="17" t="s">
        <v>288</v>
      </c>
      <c r="AK13" s="17" t="s">
        <v>185</v>
      </c>
      <c r="AL13" s="17" t="s">
        <v>185</v>
      </c>
      <c r="AM13" s="17">
        <v>2.4700000000000002</v>
      </c>
      <c r="AN13" s="17">
        <v>1.7</v>
      </c>
      <c r="AO13" s="17" t="s">
        <v>289</v>
      </c>
      <c r="AP13" s="17" t="s">
        <v>184</v>
      </c>
      <c r="AQ13" s="17" t="s">
        <v>290</v>
      </c>
      <c r="AR13" s="17" t="s">
        <v>184</v>
      </c>
      <c r="AS13" s="17" t="s">
        <v>184</v>
      </c>
      <c r="AT13" s="17" t="s">
        <v>185</v>
      </c>
      <c r="AU13" s="17" t="s">
        <v>258</v>
      </c>
      <c r="AV13" s="17" t="s">
        <v>250</v>
      </c>
      <c r="AW13" s="17">
        <v>92</v>
      </c>
      <c r="AX13" s="17" t="s">
        <v>184</v>
      </c>
      <c r="AY13" s="17" t="s">
        <v>185</v>
      </c>
      <c r="AZ13" s="17" t="s">
        <v>185</v>
      </c>
      <c r="BA13" s="17" t="s">
        <v>16</v>
      </c>
      <c r="BB13" s="97"/>
      <c r="BC13" s="18" t="s">
        <v>184</v>
      </c>
      <c r="BD13" s="18" t="s">
        <v>184</v>
      </c>
      <c r="BE13" s="18" t="s">
        <v>185</v>
      </c>
      <c r="BF13" s="18" t="s">
        <v>185</v>
      </c>
      <c r="BG13" s="18" t="s">
        <v>184</v>
      </c>
      <c r="BH13" s="18" t="s">
        <v>185</v>
      </c>
      <c r="BI13" s="18" t="s">
        <v>185</v>
      </c>
      <c r="BJ13" s="18" t="s">
        <v>184</v>
      </c>
      <c r="BK13" s="18" t="s">
        <v>185</v>
      </c>
      <c r="BL13" s="18" t="s">
        <v>185</v>
      </c>
      <c r="BM13" s="18" t="s">
        <v>291</v>
      </c>
      <c r="BN13" s="66" t="s">
        <v>185</v>
      </c>
      <c r="BO13" s="66" t="s">
        <v>185</v>
      </c>
      <c r="BP13" s="66" t="s">
        <v>184</v>
      </c>
      <c r="BQ13" s="66" t="s">
        <v>185</v>
      </c>
      <c r="BR13" s="67" t="s">
        <v>185</v>
      </c>
      <c r="BS13" s="18" t="s">
        <v>210</v>
      </c>
      <c r="BT13" s="68" t="s">
        <v>185</v>
      </c>
      <c r="BU13" s="66" t="s">
        <v>184</v>
      </c>
      <c r="BV13" s="66" t="s">
        <v>185</v>
      </c>
      <c r="BW13" s="66" t="s">
        <v>185</v>
      </c>
      <c r="BX13" s="66" t="s">
        <v>185</v>
      </c>
      <c r="BY13" s="66" t="s">
        <v>185</v>
      </c>
      <c r="BZ13" s="66" t="s">
        <v>184</v>
      </c>
      <c r="CA13" s="18" t="s">
        <v>16</v>
      </c>
      <c r="CB13" s="18" t="s">
        <v>403</v>
      </c>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row>
    <row r="14" spans="1:186" s="24" customFormat="1" ht="87" x14ac:dyDescent="0.35">
      <c r="A14" s="12" t="s">
        <v>292</v>
      </c>
      <c r="B14" s="13" t="s">
        <v>293</v>
      </c>
      <c r="C14" s="12" t="str">
        <f t="shared" si="0"/>
        <v>ims.susasan.org</v>
      </c>
      <c r="D14" s="5" t="s">
        <v>294</v>
      </c>
      <c r="E14" s="5" t="s">
        <v>295</v>
      </c>
      <c r="F14" s="5" t="s">
        <v>197</v>
      </c>
      <c r="G14" s="91"/>
      <c r="H14" s="14" t="s">
        <v>273</v>
      </c>
      <c r="I14" s="14">
        <v>0</v>
      </c>
      <c r="J14" s="14">
        <v>0</v>
      </c>
      <c r="K14" s="15">
        <v>100</v>
      </c>
      <c r="L14" s="14" t="s">
        <v>184</v>
      </c>
      <c r="M14" s="14" t="s">
        <v>184</v>
      </c>
      <c r="N14" s="14" t="s">
        <v>185</v>
      </c>
      <c r="O14" s="14" t="s">
        <v>184</v>
      </c>
      <c r="P14" s="14">
        <v>0</v>
      </c>
      <c r="Q14" s="14">
        <v>0</v>
      </c>
      <c r="R14" s="14">
        <v>0</v>
      </c>
      <c r="S14" s="14">
        <v>15</v>
      </c>
      <c r="T14" s="14">
        <v>20</v>
      </c>
      <c r="U14" s="14">
        <v>2</v>
      </c>
      <c r="V14" s="14">
        <v>1800</v>
      </c>
      <c r="W14" s="14" t="s">
        <v>185</v>
      </c>
      <c r="X14" s="14" t="s">
        <v>185</v>
      </c>
      <c r="Y14" s="14" t="s">
        <v>185</v>
      </c>
      <c r="Z14" s="14" t="s">
        <v>185</v>
      </c>
      <c r="AA14" s="14" t="s">
        <v>185</v>
      </c>
      <c r="AB14" s="14" t="s">
        <v>185</v>
      </c>
      <c r="AC14" s="14" t="s">
        <v>280</v>
      </c>
      <c r="AD14" s="94"/>
      <c r="AE14" s="17" t="s">
        <v>185</v>
      </c>
      <c r="AF14" s="17" t="s">
        <v>185</v>
      </c>
      <c r="AG14" s="17" t="s">
        <v>185</v>
      </c>
      <c r="AH14" s="17" t="s">
        <v>185</v>
      </c>
      <c r="AI14" s="17" t="s">
        <v>185</v>
      </c>
      <c r="AJ14" s="17" t="s">
        <v>185</v>
      </c>
      <c r="AK14" s="17" t="s">
        <v>185</v>
      </c>
      <c r="AL14" s="17" t="s">
        <v>185</v>
      </c>
      <c r="AM14" s="17">
        <v>1.59</v>
      </c>
      <c r="AN14" s="17">
        <v>6.5</v>
      </c>
      <c r="AO14" s="17" t="s">
        <v>289</v>
      </c>
      <c r="AP14" s="17" t="s">
        <v>184</v>
      </c>
      <c r="AQ14" s="17" t="s">
        <v>290</v>
      </c>
      <c r="AR14" s="17" t="s">
        <v>184</v>
      </c>
      <c r="AS14" s="17" t="s">
        <v>184</v>
      </c>
      <c r="AT14" s="17" t="s">
        <v>185</v>
      </c>
      <c r="AU14" s="17" t="s">
        <v>189</v>
      </c>
      <c r="AV14" s="17" t="s">
        <v>296</v>
      </c>
      <c r="AW14" s="17">
        <v>92</v>
      </c>
      <c r="AX14" s="17" t="s">
        <v>220</v>
      </c>
      <c r="AY14" s="17" t="s">
        <v>185</v>
      </c>
      <c r="AZ14" s="17" t="s">
        <v>185</v>
      </c>
      <c r="BA14" s="17" t="s">
        <v>16</v>
      </c>
      <c r="BB14" s="97"/>
      <c r="BC14" s="18" t="s">
        <v>184</v>
      </c>
      <c r="BD14" s="18" t="s">
        <v>184</v>
      </c>
      <c r="BE14" s="18" t="s">
        <v>185</v>
      </c>
      <c r="BF14" s="18" t="s">
        <v>185</v>
      </c>
      <c r="BG14" s="18" t="s">
        <v>184</v>
      </c>
      <c r="BH14" s="18" t="s">
        <v>185</v>
      </c>
      <c r="BI14" s="18" t="s">
        <v>184</v>
      </c>
      <c r="BJ14" s="18" t="s">
        <v>184</v>
      </c>
      <c r="BK14" s="18" t="s">
        <v>185</v>
      </c>
      <c r="BL14" s="18" t="s">
        <v>185</v>
      </c>
      <c r="BM14" s="22" t="s">
        <v>297</v>
      </c>
      <c r="BN14" s="66" t="s">
        <v>185</v>
      </c>
      <c r="BO14" s="66" t="s">
        <v>185</v>
      </c>
      <c r="BP14" s="66" t="s">
        <v>184</v>
      </c>
      <c r="BQ14" s="66" t="s">
        <v>185</v>
      </c>
      <c r="BR14" s="67" t="s">
        <v>185</v>
      </c>
      <c r="BS14" s="18" t="s">
        <v>298</v>
      </c>
      <c r="BT14" s="68" t="s">
        <v>185</v>
      </c>
      <c r="BU14" s="66" t="s">
        <v>185</v>
      </c>
      <c r="BV14" s="66" t="s">
        <v>185</v>
      </c>
      <c r="BW14" s="66" t="s">
        <v>185</v>
      </c>
      <c r="BX14" s="66" t="s">
        <v>185</v>
      </c>
      <c r="BY14" s="66" t="s">
        <v>185</v>
      </c>
      <c r="BZ14" s="66" t="s">
        <v>184</v>
      </c>
      <c r="CA14" s="18" t="s">
        <v>16</v>
      </c>
      <c r="CB14" s="22" t="s">
        <v>404</v>
      </c>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row>
    <row r="15" spans="1:186" s="24" customFormat="1" ht="43.5" x14ac:dyDescent="0.35">
      <c r="A15" s="12" t="s">
        <v>299</v>
      </c>
      <c r="B15" s="13" t="s">
        <v>300</v>
      </c>
      <c r="C15" s="12" t="str">
        <f t="shared" si="0"/>
        <v>susasan.org</v>
      </c>
      <c r="D15" s="5" t="s">
        <v>301</v>
      </c>
      <c r="E15" s="5" t="s">
        <v>302</v>
      </c>
      <c r="F15" s="5" t="s">
        <v>197</v>
      </c>
      <c r="G15" s="91"/>
      <c r="H15" s="14" t="s">
        <v>273</v>
      </c>
      <c r="I15" s="14">
        <v>0</v>
      </c>
      <c r="J15" s="14">
        <v>0</v>
      </c>
      <c r="K15" s="15">
        <v>100</v>
      </c>
      <c r="L15" s="14" t="s">
        <v>184</v>
      </c>
      <c r="M15" s="14" t="s">
        <v>184</v>
      </c>
      <c r="N15" s="14" t="s">
        <v>185</v>
      </c>
      <c r="O15" s="14" t="s">
        <v>184</v>
      </c>
      <c r="P15" s="14">
        <v>0</v>
      </c>
      <c r="Q15" s="14">
        <v>0</v>
      </c>
      <c r="R15" s="14">
        <v>0</v>
      </c>
      <c r="S15" s="14">
        <v>19</v>
      </c>
      <c r="T15" s="14">
        <v>20</v>
      </c>
      <c r="U15" s="14">
        <v>25</v>
      </c>
      <c r="V15" s="14">
        <v>5700</v>
      </c>
      <c r="W15" s="14" t="s">
        <v>185</v>
      </c>
      <c r="X15" s="14" t="s">
        <v>184</v>
      </c>
      <c r="Y15" s="14" t="s">
        <v>185</v>
      </c>
      <c r="Z15" s="14" t="s">
        <v>303</v>
      </c>
      <c r="AA15" s="14" t="s">
        <v>184</v>
      </c>
      <c r="AB15" s="16" t="s">
        <v>304</v>
      </c>
      <c r="AC15" s="14" t="s">
        <v>280</v>
      </c>
      <c r="AD15" s="94"/>
      <c r="AE15" s="17" t="s">
        <v>185</v>
      </c>
      <c r="AF15" s="17" t="s">
        <v>185</v>
      </c>
      <c r="AG15" s="17" t="s">
        <v>185</v>
      </c>
      <c r="AH15" s="17" t="s">
        <v>185</v>
      </c>
      <c r="AI15" s="17" t="s">
        <v>184</v>
      </c>
      <c r="AJ15" s="17" t="s">
        <v>234</v>
      </c>
      <c r="AK15" s="17" t="s">
        <v>185</v>
      </c>
      <c r="AL15" s="17" t="s">
        <v>185</v>
      </c>
      <c r="AM15" s="17">
        <v>12.2</v>
      </c>
      <c r="AN15" s="17">
        <v>5.3</v>
      </c>
      <c r="AO15" s="17" t="s">
        <v>305</v>
      </c>
      <c r="AP15" s="17" t="s">
        <v>184</v>
      </c>
      <c r="AQ15" s="17" t="s">
        <v>306</v>
      </c>
      <c r="AR15" s="17" t="s">
        <v>184</v>
      </c>
      <c r="AS15" s="17" t="s">
        <v>184</v>
      </c>
      <c r="AT15" s="17" t="s">
        <v>185</v>
      </c>
      <c r="AU15" s="17" t="s">
        <v>258</v>
      </c>
      <c r="AV15" s="17" t="s">
        <v>185</v>
      </c>
      <c r="AW15" s="17">
        <v>96</v>
      </c>
      <c r="AX15" s="17" t="s">
        <v>220</v>
      </c>
      <c r="AY15" s="17" t="s">
        <v>185</v>
      </c>
      <c r="AZ15" s="17" t="s">
        <v>185</v>
      </c>
      <c r="BA15" s="17" t="s">
        <v>16</v>
      </c>
      <c r="BB15" s="97"/>
      <c r="BC15" s="18" t="s">
        <v>184</v>
      </c>
      <c r="BD15" s="18" t="s">
        <v>184</v>
      </c>
      <c r="BE15" s="18" t="s">
        <v>185</v>
      </c>
      <c r="BF15" s="18" t="s">
        <v>184</v>
      </c>
      <c r="BG15" s="18" t="s">
        <v>184</v>
      </c>
      <c r="BH15" s="18" t="s">
        <v>185</v>
      </c>
      <c r="BI15" s="18" t="s">
        <v>184</v>
      </c>
      <c r="BJ15" s="18" t="s">
        <v>184</v>
      </c>
      <c r="BK15" s="18" t="s">
        <v>185</v>
      </c>
      <c r="BL15" s="18" t="s">
        <v>184</v>
      </c>
      <c r="BM15" s="18" t="s">
        <v>307</v>
      </c>
      <c r="BN15" s="66" t="s">
        <v>184</v>
      </c>
      <c r="BO15" s="66" t="s">
        <v>185</v>
      </c>
      <c r="BP15" s="66" t="s">
        <v>184</v>
      </c>
      <c r="BQ15" s="66" t="s">
        <v>184</v>
      </c>
      <c r="BR15" s="67" t="s">
        <v>185</v>
      </c>
      <c r="BS15" s="18" t="s">
        <v>308</v>
      </c>
      <c r="BT15" s="68" t="s">
        <v>185</v>
      </c>
      <c r="BU15" s="66" t="s">
        <v>185</v>
      </c>
      <c r="BV15" s="66" t="s">
        <v>185</v>
      </c>
      <c r="BW15" s="66" t="s">
        <v>185</v>
      </c>
      <c r="BX15" s="66" t="s">
        <v>185</v>
      </c>
      <c r="BY15" s="66" t="s">
        <v>185</v>
      </c>
      <c r="BZ15" s="66" t="s">
        <v>184</v>
      </c>
      <c r="CA15" s="18" t="s">
        <v>16</v>
      </c>
      <c r="CB15" s="18" t="s">
        <v>309</v>
      </c>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row>
    <row r="16" spans="1:186" s="24" customFormat="1" ht="72.5" x14ac:dyDescent="0.35">
      <c r="A16" s="12" t="s">
        <v>310</v>
      </c>
      <c r="B16" s="55" t="s">
        <v>311</v>
      </c>
      <c r="C16" s="12" t="str">
        <f t="shared" si="0"/>
        <v>naxa.com.np</v>
      </c>
      <c r="D16" s="5" t="s">
        <v>312</v>
      </c>
      <c r="E16" s="5" t="s">
        <v>313</v>
      </c>
      <c r="F16" s="5" t="s">
        <v>197</v>
      </c>
      <c r="G16" s="91"/>
      <c r="H16" s="14" t="s">
        <v>273</v>
      </c>
      <c r="I16" s="14">
        <v>0</v>
      </c>
      <c r="J16" s="14">
        <v>0</v>
      </c>
      <c r="K16" s="21">
        <v>99.95</v>
      </c>
      <c r="L16" s="14" t="s">
        <v>184</v>
      </c>
      <c r="M16" s="14" t="s">
        <v>185</v>
      </c>
      <c r="N16" s="14" t="s">
        <v>185</v>
      </c>
      <c r="O16" s="14" t="s">
        <v>185</v>
      </c>
      <c r="P16" s="14">
        <v>0</v>
      </c>
      <c r="Q16" s="14">
        <v>0</v>
      </c>
      <c r="R16" s="14">
        <v>1</v>
      </c>
      <c r="S16" s="14">
        <v>9</v>
      </c>
      <c r="T16" s="14">
        <v>6</v>
      </c>
      <c r="U16" s="14">
        <v>3</v>
      </c>
      <c r="V16" s="14">
        <v>5</v>
      </c>
      <c r="W16" s="14" t="s">
        <v>185</v>
      </c>
      <c r="X16" s="14" t="s">
        <v>185</v>
      </c>
      <c r="Y16" s="14" t="s">
        <v>185</v>
      </c>
      <c r="Z16" s="14" t="s">
        <v>185</v>
      </c>
      <c r="AA16" s="14" t="s">
        <v>185</v>
      </c>
      <c r="AB16" s="14" t="s">
        <v>185</v>
      </c>
      <c r="AC16" s="14" t="s">
        <v>280</v>
      </c>
      <c r="AD16" s="94"/>
      <c r="AE16" s="17" t="s">
        <v>185</v>
      </c>
      <c r="AF16" s="17" t="s">
        <v>185</v>
      </c>
      <c r="AG16" s="17" t="s">
        <v>185</v>
      </c>
      <c r="AH16" s="17" t="s">
        <v>185</v>
      </c>
      <c r="AI16" s="17" t="s">
        <v>185</v>
      </c>
      <c r="AJ16" s="17" t="s">
        <v>185</v>
      </c>
      <c r="AK16" s="17" t="s">
        <v>185</v>
      </c>
      <c r="AL16" s="17" t="s">
        <v>185</v>
      </c>
      <c r="AM16" s="17">
        <v>6.43</v>
      </c>
      <c r="AN16" s="17">
        <v>9.6999999999999993</v>
      </c>
      <c r="AO16" s="17" t="s">
        <v>314</v>
      </c>
      <c r="AP16" s="17" t="s">
        <v>184</v>
      </c>
      <c r="AQ16" s="17" t="s">
        <v>185</v>
      </c>
      <c r="AR16" s="17" t="s">
        <v>185</v>
      </c>
      <c r="AS16" s="17" t="s">
        <v>184</v>
      </c>
      <c r="AT16" s="17" t="s">
        <v>185</v>
      </c>
      <c r="AU16" s="17" t="s">
        <v>315</v>
      </c>
      <c r="AV16" s="17" t="s">
        <v>316</v>
      </c>
      <c r="AW16" s="17">
        <v>98</v>
      </c>
      <c r="AX16" s="17" t="s">
        <v>185</v>
      </c>
      <c r="AY16" s="17" t="s">
        <v>185</v>
      </c>
      <c r="AZ16" s="17" t="s">
        <v>185</v>
      </c>
      <c r="BA16" s="17" t="s">
        <v>317</v>
      </c>
      <c r="BB16" s="97"/>
      <c r="BC16" s="18" t="s">
        <v>185</v>
      </c>
      <c r="BD16" s="18" t="s">
        <v>185</v>
      </c>
      <c r="BE16" s="18" t="s">
        <v>185</v>
      </c>
      <c r="BF16" s="18" t="s">
        <v>185</v>
      </c>
      <c r="BG16" s="18" t="s">
        <v>185</v>
      </c>
      <c r="BH16" s="18" t="s">
        <v>185</v>
      </c>
      <c r="BI16" s="18" t="s">
        <v>184</v>
      </c>
      <c r="BJ16" s="18" t="s">
        <v>184</v>
      </c>
      <c r="BK16" s="18" t="s">
        <v>185</v>
      </c>
      <c r="BL16" s="18" t="s">
        <v>184</v>
      </c>
      <c r="BM16" s="18" t="s">
        <v>318</v>
      </c>
      <c r="BN16" s="66" t="s">
        <v>184</v>
      </c>
      <c r="BO16" s="66" t="s">
        <v>185</v>
      </c>
      <c r="BP16" s="66" t="s">
        <v>185</v>
      </c>
      <c r="BQ16" s="66" t="s">
        <v>185</v>
      </c>
      <c r="BR16" s="67" t="s">
        <v>185</v>
      </c>
      <c r="BS16" s="69" t="s">
        <v>210</v>
      </c>
      <c r="BT16" s="68" t="s">
        <v>185</v>
      </c>
      <c r="BU16" s="66" t="s">
        <v>185</v>
      </c>
      <c r="BV16" s="66" t="s">
        <v>185</v>
      </c>
      <c r="BW16" s="66" t="s">
        <v>185</v>
      </c>
      <c r="BX16" s="66" t="s">
        <v>185</v>
      </c>
      <c r="BY16" s="66" t="s">
        <v>185</v>
      </c>
      <c r="BZ16" s="66" t="s">
        <v>185</v>
      </c>
      <c r="CA16" s="18" t="s">
        <v>16</v>
      </c>
      <c r="CB16" s="18" t="s">
        <v>319</v>
      </c>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row>
    <row r="17" spans="1:145" s="24" customFormat="1" ht="87" x14ac:dyDescent="0.35">
      <c r="A17" s="12" t="s">
        <v>320</v>
      </c>
      <c r="B17" s="13" t="s">
        <v>321</v>
      </c>
      <c r="C17" s="12" t="str">
        <f t="shared" si="0"/>
        <v>hydro.naxa.com.np</v>
      </c>
      <c r="D17" s="5" t="s">
        <v>322</v>
      </c>
      <c r="E17" s="5" t="s">
        <v>323</v>
      </c>
      <c r="F17" s="5" t="s">
        <v>197</v>
      </c>
      <c r="G17" s="91"/>
      <c r="H17" s="14" t="s">
        <v>273</v>
      </c>
      <c r="I17" s="14">
        <v>0</v>
      </c>
      <c r="J17" s="14">
        <v>0</v>
      </c>
      <c r="K17" s="15">
        <v>100</v>
      </c>
      <c r="L17" s="14" t="s">
        <v>184</v>
      </c>
      <c r="M17" s="14" t="s">
        <v>185</v>
      </c>
      <c r="N17" s="14" t="s">
        <v>185</v>
      </c>
      <c r="O17" s="14" t="s">
        <v>185</v>
      </c>
      <c r="P17" s="14">
        <v>0</v>
      </c>
      <c r="Q17" s="14">
        <v>0</v>
      </c>
      <c r="R17" s="14">
        <v>0</v>
      </c>
      <c r="S17" s="14">
        <v>17</v>
      </c>
      <c r="T17" s="14">
        <v>18</v>
      </c>
      <c r="U17" s="14">
        <v>3</v>
      </c>
      <c r="V17" s="14">
        <v>43</v>
      </c>
      <c r="W17" s="14" t="s">
        <v>185</v>
      </c>
      <c r="X17" s="14" t="s">
        <v>185</v>
      </c>
      <c r="Y17" s="14" t="s">
        <v>185</v>
      </c>
      <c r="Z17" s="14" t="s">
        <v>185</v>
      </c>
      <c r="AA17" s="14" t="s">
        <v>185</v>
      </c>
      <c r="AB17" s="14" t="s">
        <v>185</v>
      </c>
      <c r="AC17" s="14" t="s">
        <v>280</v>
      </c>
      <c r="AD17" s="94"/>
      <c r="AE17" s="17" t="s">
        <v>185</v>
      </c>
      <c r="AF17" s="17" t="s">
        <v>185</v>
      </c>
      <c r="AG17" s="17" t="s">
        <v>185</v>
      </c>
      <c r="AH17" s="17" t="s">
        <v>185</v>
      </c>
      <c r="AI17" s="17" t="s">
        <v>184</v>
      </c>
      <c r="AJ17" s="17" t="s">
        <v>234</v>
      </c>
      <c r="AK17" s="17" t="s">
        <v>185</v>
      </c>
      <c r="AL17" s="17" t="s">
        <v>185</v>
      </c>
      <c r="AM17" s="17">
        <v>6.47</v>
      </c>
      <c r="AN17" s="17">
        <v>8</v>
      </c>
      <c r="AO17" s="17" t="s">
        <v>324</v>
      </c>
      <c r="AP17" s="17" t="s">
        <v>185</v>
      </c>
      <c r="AQ17" s="17" t="s">
        <v>185</v>
      </c>
      <c r="AR17" s="17" t="s">
        <v>185</v>
      </c>
      <c r="AS17" s="17" t="s">
        <v>184</v>
      </c>
      <c r="AT17" s="17" t="s">
        <v>185</v>
      </c>
      <c r="AU17" s="17" t="s">
        <v>189</v>
      </c>
      <c r="AV17" s="17" t="s">
        <v>250</v>
      </c>
      <c r="AW17" s="17">
        <v>71</v>
      </c>
      <c r="AX17" s="17" t="s">
        <v>185</v>
      </c>
      <c r="AY17" s="17" t="s">
        <v>185</v>
      </c>
      <c r="AZ17" s="17" t="s">
        <v>185</v>
      </c>
      <c r="BA17" s="17" t="s">
        <v>325</v>
      </c>
      <c r="BB17" s="97"/>
      <c r="BC17" s="18" t="s">
        <v>184</v>
      </c>
      <c r="BD17" s="18" t="s">
        <v>185</v>
      </c>
      <c r="BE17" s="18" t="s">
        <v>185</v>
      </c>
      <c r="BF17" s="18" t="s">
        <v>184</v>
      </c>
      <c r="BG17" s="18" t="s">
        <v>184</v>
      </c>
      <c r="BH17" s="18" t="s">
        <v>185</v>
      </c>
      <c r="BI17" s="18" t="s">
        <v>184</v>
      </c>
      <c r="BJ17" s="18" t="s">
        <v>184</v>
      </c>
      <c r="BK17" s="18" t="s">
        <v>184</v>
      </c>
      <c r="BL17" s="18" t="s">
        <v>184</v>
      </c>
      <c r="BM17" s="18" t="s">
        <v>326</v>
      </c>
      <c r="BN17" s="66" t="s">
        <v>184</v>
      </c>
      <c r="BO17" s="66" t="s">
        <v>220</v>
      </c>
      <c r="BP17" s="66" t="s">
        <v>184</v>
      </c>
      <c r="BQ17" s="66" t="s">
        <v>185</v>
      </c>
      <c r="BR17" s="67" t="s">
        <v>185</v>
      </c>
      <c r="BS17" s="18" t="s">
        <v>327</v>
      </c>
      <c r="BT17" s="68" t="s">
        <v>185</v>
      </c>
      <c r="BU17" s="66" t="s">
        <v>185</v>
      </c>
      <c r="BV17" s="66" t="s">
        <v>185</v>
      </c>
      <c r="BW17" s="66" t="s">
        <v>185</v>
      </c>
      <c r="BX17" s="66" t="s">
        <v>185</v>
      </c>
      <c r="BY17" s="66" t="s">
        <v>185</v>
      </c>
      <c r="BZ17" s="66" t="s">
        <v>184</v>
      </c>
      <c r="CA17" s="18" t="s">
        <v>16</v>
      </c>
      <c r="CB17" s="18" t="s">
        <v>16</v>
      </c>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row>
    <row r="18" spans="1:145" s="24" customFormat="1" ht="107.15" customHeight="1" x14ac:dyDescent="0.35">
      <c r="A18" s="12" t="s">
        <v>328</v>
      </c>
      <c r="B18" s="13" t="s">
        <v>329</v>
      </c>
      <c r="C18" s="12" t="str">
        <f t="shared" si="0"/>
        <v>103.69.124.141</v>
      </c>
      <c r="D18" s="5" t="s">
        <v>405</v>
      </c>
      <c r="E18" s="5" t="s">
        <v>225</v>
      </c>
      <c r="F18" s="5" t="s">
        <v>197</v>
      </c>
      <c r="G18" s="91"/>
      <c r="H18" s="14" t="s">
        <v>273</v>
      </c>
      <c r="I18" s="14" t="s">
        <v>16</v>
      </c>
      <c r="J18" s="14" t="s">
        <v>16</v>
      </c>
      <c r="K18" s="14">
        <v>99.59</v>
      </c>
      <c r="L18" s="14" t="s">
        <v>184</v>
      </c>
      <c r="M18" s="14" t="s">
        <v>185</v>
      </c>
      <c r="N18" s="14" t="s">
        <v>185</v>
      </c>
      <c r="O18" s="14" t="s">
        <v>185</v>
      </c>
      <c r="P18" s="14">
        <v>0</v>
      </c>
      <c r="Q18" s="14">
        <v>0</v>
      </c>
      <c r="R18" s="14">
        <v>0</v>
      </c>
      <c r="S18" s="14" t="s">
        <v>16</v>
      </c>
      <c r="T18" s="14" t="s">
        <v>16</v>
      </c>
      <c r="U18" s="14" t="s">
        <v>16</v>
      </c>
      <c r="V18" s="14" t="s">
        <v>16</v>
      </c>
      <c r="W18" s="14" t="s">
        <v>185</v>
      </c>
      <c r="X18" s="14" t="s">
        <v>185</v>
      </c>
      <c r="Y18" s="14" t="s">
        <v>185</v>
      </c>
      <c r="Z18" s="14" t="s">
        <v>185</v>
      </c>
      <c r="AA18" s="14" t="s">
        <v>185</v>
      </c>
      <c r="AB18" s="14" t="s">
        <v>185</v>
      </c>
      <c r="AC18" s="14" t="s">
        <v>330</v>
      </c>
      <c r="AD18" s="94"/>
      <c r="AE18" s="17" t="s">
        <v>184</v>
      </c>
      <c r="AF18" s="17" t="s">
        <v>406</v>
      </c>
      <c r="AG18" s="17" t="s">
        <v>185</v>
      </c>
      <c r="AH18" s="17" t="s">
        <v>185</v>
      </c>
      <c r="AI18" s="17" t="s">
        <v>184</v>
      </c>
      <c r="AJ18" s="17" t="s">
        <v>407</v>
      </c>
      <c r="AK18" s="17" t="s">
        <v>185</v>
      </c>
      <c r="AL18" s="17" t="s">
        <v>185</v>
      </c>
      <c r="AM18" s="17">
        <v>0.81899999999999995</v>
      </c>
      <c r="AN18" s="17">
        <v>6.1</v>
      </c>
      <c r="AO18" s="17" t="s">
        <v>331</v>
      </c>
      <c r="AP18" s="17" t="s">
        <v>185</v>
      </c>
      <c r="AQ18" s="17" t="s">
        <v>184</v>
      </c>
      <c r="AR18" s="17" t="s">
        <v>184</v>
      </c>
      <c r="AS18" s="17" t="s">
        <v>185</v>
      </c>
      <c r="AT18" s="17" t="s">
        <v>185</v>
      </c>
      <c r="AU18" s="17" t="s">
        <v>16</v>
      </c>
      <c r="AV18" s="17" t="s">
        <v>296</v>
      </c>
      <c r="AW18" s="17" t="s">
        <v>16</v>
      </c>
      <c r="AX18" s="17" t="s">
        <v>185</v>
      </c>
      <c r="AY18" s="17" t="s">
        <v>185</v>
      </c>
      <c r="AZ18" s="17" t="s">
        <v>185</v>
      </c>
      <c r="BA18" s="17" t="s">
        <v>332</v>
      </c>
      <c r="BB18" s="97"/>
      <c r="BC18" s="18" t="s">
        <v>185</v>
      </c>
      <c r="BD18" s="18" t="s">
        <v>185</v>
      </c>
      <c r="BE18" s="18" t="s">
        <v>185</v>
      </c>
      <c r="BF18" s="18" t="s">
        <v>184</v>
      </c>
      <c r="BG18" s="18" t="s">
        <v>185</v>
      </c>
      <c r="BH18" s="18" t="s">
        <v>185</v>
      </c>
      <c r="BI18" s="18" t="s">
        <v>184</v>
      </c>
      <c r="BJ18" s="18" t="s">
        <v>185</v>
      </c>
      <c r="BK18" s="18" t="s">
        <v>184</v>
      </c>
      <c r="BL18" s="18" t="s">
        <v>185</v>
      </c>
      <c r="BM18" s="18" t="s">
        <v>333</v>
      </c>
      <c r="BN18" s="66" t="s">
        <v>185</v>
      </c>
      <c r="BO18" s="66" t="s">
        <v>185</v>
      </c>
      <c r="BP18" s="66" t="s">
        <v>184</v>
      </c>
      <c r="BQ18" s="66" t="s">
        <v>185</v>
      </c>
      <c r="BR18" s="67" t="s">
        <v>185</v>
      </c>
      <c r="BS18" s="69" t="s">
        <v>334</v>
      </c>
      <c r="BT18" s="68" t="s">
        <v>185</v>
      </c>
      <c r="BU18" s="66" t="s">
        <v>185</v>
      </c>
      <c r="BV18" s="66" t="s">
        <v>185</v>
      </c>
      <c r="BW18" s="66" t="s">
        <v>185</v>
      </c>
      <c r="BX18" s="66" t="s">
        <v>185</v>
      </c>
      <c r="BY18" s="66" t="s">
        <v>185</v>
      </c>
      <c r="BZ18" s="66" t="s">
        <v>185</v>
      </c>
      <c r="CA18" s="18" t="s">
        <v>16</v>
      </c>
      <c r="CB18" s="18" t="s">
        <v>16</v>
      </c>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row>
    <row r="19" spans="1:145" s="24" customFormat="1" ht="43.5" x14ac:dyDescent="0.35">
      <c r="A19" s="12" t="s">
        <v>335</v>
      </c>
      <c r="B19" s="13" t="s">
        <v>336</v>
      </c>
      <c r="C19" s="12" t="str">
        <f t="shared" si="0"/>
        <v>geonepal.info</v>
      </c>
      <c r="D19" s="5" t="s">
        <v>337</v>
      </c>
      <c r="E19" s="5" t="s">
        <v>338</v>
      </c>
      <c r="F19" s="5" t="s">
        <v>197</v>
      </c>
      <c r="G19" s="91"/>
      <c r="H19" s="14" t="s">
        <v>273</v>
      </c>
      <c r="I19" s="14">
        <v>0</v>
      </c>
      <c r="J19" s="14">
        <v>0</v>
      </c>
      <c r="K19" s="14">
        <v>100</v>
      </c>
      <c r="L19" s="14" t="s">
        <v>184</v>
      </c>
      <c r="M19" s="14" t="s">
        <v>184</v>
      </c>
      <c r="N19" s="14" t="s">
        <v>184</v>
      </c>
      <c r="O19" s="14" t="s">
        <v>184</v>
      </c>
      <c r="P19" s="14">
        <v>0</v>
      </c>
      <c r="Q19" s="14">
        <v>17</v>
      </c>
      <c r="R19" s="14">
        <v>0</v>
      </c>
      <c r="S19" s="14">
        <v>5</v>
      </c>
      <c r="T19" s="14">
        <v>2</v>
      </c>
      <c r="U19" s="14">
        <v>1</v>
      </c>
      <c r="V19" s="14">
        <v>1</v>
      </c>
      <c r="W19" s="14" t="s">
        <v>184</v>
      </c>
      <c r="X19" s="14" t="s">
        <v>185</v>
      </c>
      <c r="Y19" s="14" t="s">
        <v>185</v>
      </c>
      <c r="Z19" s="14" t="s">
        <v>185</v>
      </c>
      <c r="AA19" s="14" t="s">
        <v>185</v>
      </c>
      <c r="AB19" s="14" t="s">
        <v>185</v>
      </c>
      <c r="AC19" s="14" t="s">
        <v>280</v>
      </c>
      <c r="AD19" s="94"/>
      <c r="AE19" s="17" t="s">
        <v>184</v>
      </c>
      <c r="AF19" s="17" t="s">
        <v>339</v>
      </c>
      <c r="AG19" s="17" t="s">
        <v>185</v>
      </c>
      <c r="AH19" s="17" t="s">
        <v>185</v>
      </c>
      <c r="AI19" s="17" t="s">
        <v>185</v>
      </c>
      <c r="AJ19" s="17" t="s">
        <v>185</v>
      </c>
      <c r="AK19" s="17" t="s">
        <v>185</v>
      </c>
      <c r="AL19" s="17" t="s">
        <v>185</v>
      </c>
      <c r="AM19" s="17">
        <v>1.07</v>
      </c>
      <c r="AN19" s="17">
        <v>2.8</v>
      </c>
      <c r="AO19" s="17" t="s">
        <v>340</v>
      </c>
      <c r="AP19" s="17" t="s">
        <v>185</v>
      </c>
      <c r="AQ19" s="17" t="s">
        <v>185</v>
      </c>
      <c r="AR19" s="17" t="s">
        <v>185</v>
      </c>
      <c r="AS19" s="17" t="s">
        <v>184</v>
      </c>
      <c r="AT19" s="17" t="s">
        <v>185</v>
      </c>
      <c r="AU19" s="17" t="s">
        <v>258</v>
      </c>
      <c r="AV19" s="17" t="s">
        <v>341</v>
      </c>
      <c r="AW19" s="17">
        <v>81</v>
      </c>
      <c r="AX19" s="17" t="s">
        <v>220</v>
      </c>
      <c r="AY19" s="17" t="s">
        <v>185</v>
      </c>
      <c r="AZ19" s="17" t="s">
        <v>185</v>
      </c>
      <c r="BA19" s="17" t="s">
        <v>408</v>
      </c>
      <c r="BB19" s="97"/>
      <c r="BC19" s="18" t="s">
        <v>184</v>
      </c>
      <c r="BD19" s="18" t="s">
        <v>184</v>
      </c>
      <c r="BE19" s="18" t="s">
        <v>185</v>
      </c>
      <c r="BF19" s="18" t="s">
        <v>184</v>
      </c>
      <c r="BG19" s="18" t="s">
        <v>184</v>
      </c>
      <c r="BH19" s="18" t="s">
        <v>342</v>
      </c>
      <c r="BI19" s="18" t="s">
        <v>184</v>
      </c>
      <c r="BJ19" s="18" t="s">
        <v>185</v>
      </c>
      <c r="BK19" s="18" t="s">
        <v>185</v>
      </c>
      <c r="BL19" s="18" t="s">
        <v>185</v>
      </c>
      <c r="BM19" s="18" t="s">
        <v>343</v>
      </c>
      <c r="BN19" s="66" t="s">
        <v>184</v>
      </c>
      <c r="BO19" s="66" t="s">
        <v>185</v>
      </c>
      <c r="BP19" s="66" t="s">
        <v>184</v>
      </c>
      <c r="BQ19" s="66" t="s">
        <v>184</v>
      </c>
      <c r="BR19" s="67" t="s">
        <v>185</v>
      </c>
      <c r="BS19" s="18" t="s">
        <v>344</v>
      </c>
      <c r="BT19" s="68" t="s">
        <v>184</v>
      </c>
      <c r="BU19" s="66" t="s">
        <v>184</v>
      </c>
      <c r="BV19" s="66" t="s">
        <v>345</v>
      </c>
      <c r="BW19" s="66" t="s">
        <v>185</v>
      </c>
      <c r="BX19" s="66" t="s">
        <v>185</v>
      </c>
      <c r="BY19" s="66" t="s">
        <v>185</v>
      </c>
      <c r="BZ19" s="66" t="s">
        <v>184</v>
      </c>
      <c r="CA19" s="18" t="s">
        <v>16</v>
      </c>
      <c r="CB19" s="18" t="s">
        <v>16</v>
      </c>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row>
    <row r="20" spans="1:145" s="24" customFormat="1" ht="96" customHeight="1" x14ac:dyDescent="0.35">
      <c r="A20" s="12" t="s">
        <v>346</v>
      </c>
      <c r="B20" s="13" t="s">
        <v>347</v>
      </c>
      <c r="C20" s="12" t="str">
        <f t="shared" si="0"/>
        <v>hrrpnepal.org</v>
      </c>
      <c r="D20" s="5" t="s">
        <v>348</v>
      </c>
      <c r="E20" s="5" t="s">
        <v>349</v>
      </c>
      <c r="F20" s="5" t="s">
        <v>197</v>
      </c>
      <c r="G20" s="91"/>
      <c r="H20" s="14" t="s">
        <v>273</v>
      </c>
      <c r="I20" s="14">
        <v>0</v>
      </c>
      <c r="J20" s="14">
        <v>0</v>
      </c>
      <c r="K20" s="14">
        <v>97.1</v>
      </c>
      <c r="L20" s="14" t="s">
        <v>184</v>
      </c>
      <c r="M20" s="14" t="s">
        <v>185</v>
      </c>
      <c r="N20" s="14" t="s">
        <v>185</v>
      </c>
      <c r="O20" s="14" t="s">
        <v>185</v>
      </c>
      <c r="P20" s="14">
        <v>0</v>
      </c>
      <c r="Q20" s="14">
        <v>0</v>
      </c>
      <c r="R20" s="14">
        <v>0</v>
      </c>
      <c r="S20" s="14">
        <v>21</v>
      </c>
      <c r="T20" s="14">
        <v>27</v>
      </c>
      <c r="U20" s="14">
        <v>66</v>
      </c>
      <c r="V20" s="14">
        <v>489</v>
      </c>
      <c r="W20" s="14" t="s">
        <v>185</v>
      </c>
      <c r="X20" s="14" t="s">
        <v>184</v>
      </c>
      <c r="Y20" s="14" t="s">
        <v>184</v>
      </c>
      <c r="Z20" s="14" t="s">
        <v>350</v>
      </c>
      <c r="AA20" s="14" t="s">
        <v>184</v>
      </c>
      <c r="AB20" s="16" t="s">
        <v>351</v>
      </c>
      <c r="AC20" s="14" t="s">
        <v>409</v>
      </c>
      <c r="AD20" s="94"/>
      <c r="AE20" s="17" t="s">
        <v>185</v>
      </c>
      <c r="AF20" s="17" t="s">
        <v>185</v>
      </c>
      <c r="AG20" s="17" t="s">
        <v>185</v>
      </c>
      <c r="AH20" s="17" t="s">
        <v>185</v>
      </c>
      <c r="AI20" s="17" t="s">
        <v>185</v>
      </c>
      <c r="AJ20" s="17" t="s">
        <v>185</v>
      </c>
      <c r="AK20" s="17" t="s">
        <v>185</v>
      </c>
      <c r="AL20" s="17" t="s">
        <v>185</v>
      </c>
      <c r="AM20" s="17">
        <v>5.67</v>
      </c>
      <c r="AN20" s="17">
        <v>17.899999999999999</v>
      </c>
      <c r="AO20" s="17" t="s">
        <v>352</v>
      </c>
      <c r="AP20" s="17" t="s">
        <v>184</v>
      </c>
      <c r="AQ20" s="17" t="s">
        <v>353</v>
      </c>
      <c r="AR20" s="17" t="s">
        <v>185</v>
      </c>
      <c r="AS20" s="17" t="s">
        <v>184</v>
      </c>
      <c r="AT20" s="17" t="s">
        <v>185</v>
      </c>
      <c r="AU20" s="17" t="s">
        <v>189</v>
      </c>
      <c r="AV20" s="17" t="s">
        <v>185</v>
      </c>
      <c r="AW20" s="17">
        <v>79</v>
      </c>
      <c r="AX20" s="17" t="s">
        <v>220</v>
      </c>
      <c r="AY20" s="17" t="s">
        <v>184</v>
      </c>
      <c r="AZ20" s="17" t="s">
        <v>185</v>
      </c>
      <c r="BA20" s="17" t="s">
        <v>410</v>
      </c>
      <c r="BB20" s="97"/>
      <c r="BC20" s="18" t="s">
        <v>184</v>
      </c>
      <c r="BD20" s="18" t="s">
        <v>185</v>
      </c>
      <c r="BE20" s="18" t="s">
        <v>185</v>
      </c>
      <c r="BF20" s="18" t="s">
        <v>184</v>
      </c>
      <c r="BG20" s="18" t="s">
        <v>184</v>
      </c>
      <c r="BH20" s="18" t="s">
        <v>185</v>
      </c>
      <c r="BI20" s="18" t="s">
        <v>184</v>
      </c>
      <c r="BJ20" s="18" t="s">
        <v>184</v>
      </c>
      <c r="BK20" s="18" t="s">
        <v>185</v>
      </c>
      <c r="BL20" s="18" t="s">
        <v>184</v>
      </c>
      <c r="BM20" s="18" t="s">
        <v>16</v>
      </c>
      <c r="BN20" s="66" t="s">
        <v>184</v>
      </c>
      <c r="BO20" s="66" t="s">
        <v>220</v>
      </c>
      <c r="BP20" s="66" t="s">
        <v>184</v>
      </c>
      <c r="BQ20" s="66" t="s">
        <v>184</v>
      </c>
      <c r="BR20" s="67" t="s">
        <v>185</v>
      </c>
      <c r="BS20" s="18" t="s">
        <v>190</v>
      </c>
      <c r="BT20" s="68" t="s">
        <v>184</v>
      </c>
      <c r="BU20" s="66" t="s">
        <v>185</v>
      </c>
      <c r="BV20" s="66" t="s">
        <v>185</v>
      </c>
      <c r="BW20" s="66" t="s">
        <v>185</v>
      </c>
      <c r="BX20" s="66" t="s">
        <v>185</v>
      </c>
      <c r="BY20" s="66" t="s">
        <v>185</v>
      </c>
      <c r="BZ20" s="66" t="s">
        <v>184</v>
      </c>
      <c r="CA20" s="18" t="s">
        <v>16</v>
      </c>
      <c r="CB20" s="18" t="s">
        <v>354</v>
      </c>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row>
    <row r="21" spans="1:145" s="24" customFormat="1" ht="103.5" customHeight="1" x14ac:dyDescent="0.35">
      <c r="A21" s="12" t="s">
        <v>355</v>
      </c>
      <c r="B21" s="55" t="s">
        <v>356</v>
      </c>
      <c r="C21" s="12" t="str">
        <f t="shared" si="0"/>
        <v>rds.icimod.org</v>
      </c>
      <c r="D21" s="5" t="s">
        <v>357</v>
      </c>
      <c r="E21" s="5" t="s">
        <v>358</v>
      </c>
      <c r="F21" s="5" t="s">
        <v>197</v>
      </c>
      <c r="G21" s="91"/>
      <c r="H21" s="14" t="s">
        <v>273</v>
      </c>
      <c r="I21" s="14">
        <v>2</v>
      </c>
      <c r="J21" s="14" t="s">
        <v>359</v>
      </c>
      <c r="K21" s="14">
        <v>100</v>
      </c>
      <c r="L21" s="14" t="s">
        <v>184</v>
      </c>
      <c r="M21" s="14" t="s">
        <v>185</v>
      </c>
      <c r="N21" s="14" t="s">
        <v>184</v>
      </c>
      <c r="O21" s="14" t="s">
        <v>185</v>
      </c>
      <c r="P21" s="14">
        <v>255</v>
      </c>
      <c r="Q21" s="14">
        <v>0</v>
      </c>
      <c r="R21" s="14">
        <v>0</v>
      </c>
      <c r="S21" s="14">
        <v>40</v>
      </c>
      <c r="T21" s="14">
        <v>60</v>
      </c>
      <c r="U21" s="14">
        <v>46</v>
      </c>
      <c r="V21" s="14">
        <v>8300</v>
      </c>
      <c r="W21" s="14" t="s">
        <v>184</v>
      </c>
      <c r="X21" s="14" t="s">
        <v>185</v>
      </c>
      <c r="Y21" s="14" t="s">
        <v>185</v>
      </c>
      <c r="Z21" s="14" t="s">
        <v>185</v>
      </c>
      <c r="AA21" s="14" t="s">
        <v>185</v>
      </c>
      <c r="AB21" s="14" t="s">
        <v>185</v>
      </c>
      <c r="AC21" s="14" t="s">
        <v>360</v>
      </c>
      <c r="AD21" s="94"/>
      <c r="AE21" s="17" t="s">
        <v>184</v>
      </c>
      <c r="AF21" s="17" t="s">
        <v>361</v>
      </c>
      <c r="AG21" s="17" t="s">
        <v>184</v>
      </c>
      <c r="AH21" s="17" t="s">
        <v>233</v>
      </c>
      <c r="AI21" s="17" t="s">
        <v>184</v>
      </c>
      <c r="AJ21" s="17" t="s">
        <v>234</v>
      </c>
      <c r="AK21" s="17" t="s">
        <v>185</v>
      </c>
      <c r="AL21" s="17" t="s">
        <v>185</v>
      </c>
      <c r="AM21" s="17">
        <v>4.78</v>
      </c>
      <c r="AN21" s="17">
        <v>24.9</v>
      </c>
      <c r="AO21" s="17" t="s">
        <v>362</v>
      </c>
      <c r="AP21" s="17" t="s">
        <v>185</v>
      </c>
      <c r="AQ21" s="17" t="s">
        <v>353</v>
      </c>
      <c r="AR21" s="17" t="s">
        <v>185</v>
      </c>
      <c r="AS21" s="17" t="s">
        <v>184</v>
      </c>
      <c r="AT21" s="17" t="s">
        <v>185</v>
      </c>
      <c r="AU21" s="17" t="s">
        <v>363</v>
      </c>
      <c r="AV21" s="17" t="s">
        <v>185</v>
      </c>
      <c r="AW21" s="17">
        <v>79</v>
      </c>
      <c r="AX21" s="17" t="s">
        <v>185</v>
      </c>
      <c r="AY21" s="17" t="s">
        <v>185</v>
      </c>
      <c r="AZ21" s="17" t="s">
        <v>185</v>
      </c>
      <c r="BA21" s="17" t="s">
        <v>16</v>
      </c>
      <c r="BB21" s="97"/>
      <c r="BC21" s="18" t="s">
        <v>184</v>
      </c>
      <c r="BD21" s="18" t="s">
        <v>185</v>
      </c>
      <c r="BE21" s="18" t="s">
        <v>185</v>
      </c>
      <c r="BF21" s="18" t="s">
        <v>184</v>
      </c>
      <c r="BG21" s="18" t="s">
        <v>184</v>
      </c>
      <c r="BH21" s="18" t="s">
        <v>185</v>
      </c>
      <c r="BI21" s="18" t="s">
        <v>184</v>
      </c>
      <c r="BJ21" s="18" t="s">
        <v>185</v>
      </c>
      <c r="BK21" s="18" t="s">
        <v>185</v>
      </c>
      <c r="BL21" s="18" t="s">
        <v>184</v>
      </c>
      <c r="BM21" s="18" t="s">
        <v>16</v>
      </c>
      <c r="BN21" s="66" t="s">
        <v>184</v>
      </c>
      <c r="BO21" s="66" t="s">
        <v>220</v>
      </c>
      <c r="BP21" s="66" t="s">
        <v>184</v>
      </c>
      <c r="BQ21" s="66" t="s">
        <v>184</v>
      </c>
      <c r="BR21" s="67" t="s">
        <v>185</v>
      </c>
      <c r="BS21" s="18" t="s">
        <v>364</v>
      </c>
      <c r="BT21" s="68" t="s">
        <v>184</v>
      </c>
      <c r="BU21" s="66" t="s">
        <v>184</v>
      </c>
      <c r="BV21" s="66" t="s">
        <v>185</v>
      </c>
      <c r="BW21" s="66" t="s">
        <v>184</v>
      </c>
      <c r="BX21" s="66" t="s">
        <v>185</v>
      </c>
      <c r="BY21" s="66" t="s">
        <v>185</v>
      </c>
      <c r="BZ21" s="66" t="s">
        <v>185</v>
      </c>
      <c r="CA21" s="18" t="s">
        <v>16</v>
      </c>
      <c r="CB21" s="18" t="s">
        <v>389</v>
      </c>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row>
    <row r="22" spans="1:145" s="24" customFormat="1" ht="116" x14ac:dyDescent="0.35">
      <c r="A22" s="12" t="s">
        <v>365</v>
      </c>
      <c r="B22" s="13" t="s">
        <v>366</v>
      </c>
      <c r="C22" s="12" t="str">
        <f t="shared" si="0"/>
        <v>nepaldisabilityportal.org</v>
      </c>
      <c r="D22" s="5" t="s">
        <v>367</v>
      </c>
      <c r="E22" s="5" t="s">
        <v>368</v>
      </c>
      <c r="F22" s="5" t="s">
        <v>197</v>
      </c>
      <c r="G22" s="91"/>
      <c r="H22" s="14" t="s">
        <v>273</v>
      </c>
      <c r="I22" s="14">
        <v>0</v>
      </c>
      <c r="J22" s="14" t="s">
        <v>411</v>
      </c>
      <c r="K22" s="14">
        <v>100</v>
      </c>
      <c r="L22" s="14" t="s">
        <v>184</v>
      </c>
      <c r="M22" s="14" t="s">
        <v>185</v>
      </c>
      <c r="N22" s="14" t="s">
        <v>184</v>
      </c>
      <c r="O22" s="14" t="s">
        <v>185</v>
      </c>
      <c r="P22" s="14">
        <v>0</v>
      </c>
      <c r="Q22" s="14">
        <v>1</v>
      </c>
      <c r="R22" s="14">
        <v>0</v>
      </c>
      <c r="S22" s="14" t="s">
        <v>16</v>
      </c>
      <c r="T22" s="14">
        <v>8</v>
      </c>
      <c r="U22" s="14">
        <v>5</v>
      </c>
      <c r="V22" s="14">
        <v>1800</v>
      </c>
      <c r="W22" s="14" t="s">
        <v>185</v>
      </c>
      <c r="X22" s="14" t="s">
        <v>185</v>
      </c>
      <c r="Y22" s="14" t="s">
        <v>185</v>
      </c>
      <c r="Z22" s="14" t="s">
        <v>185</v>
      </c>
      <c r="AA22" s="14" t="s">
        <v>185</v>
      </c>
      <c r="AB22" s="14" t="s">
        <v>185</v>
      </c>
      <c r="AC22" s="14" t="s">
        <v>369</v>
      </c>
      <c r="AD22" s="94"/>
      <c r="AE22" s="17" t="s">
        <v>184</v>
      </c>
      <c r="AF22" s="17" t="s">
        <v>370</v>
      </c>
      <c r="AG22" s="17" t="s">
        <v>185</v>
      </c>
      <c r="AH22" s="17" t="s">
        <v>185</v>
      </c>
      <c r="AI22" s="17" t="s">
        <v>184</v>
      </c>
      <c r="AJ22" s="17" t="s">
        <v>371</v>
      </c>
      <c r="AK22" s="17" t="s">
        <v>185</v>
      </c>
      <c r="AL22" s="17" t="s">
        <v>185</v>
      </c>
      <c r="AM22" s="17">
        <v>2.63</v>
      </c>
      <c r="AN22" s="17">
        <v>5.6</v>
      </c>
      <c r="AO22" s="17" t="s">
        <v>372</v>
      </c>
      <c r="AP22" s="17" t="s">
        <v>184</v>
      </c>
      <c r="AQ22" s="17" t="s">
        <v>184</v>
      </c>
      <c r="AR22" s="17" t="s">
        <v>185</v>
      </c>
      <c r="AS22" s="17" t="s">
        <v>184</v>
      </c>
      <c r="AT22" s="17" t="s">
        <v>185</v>
      </c>
      <c r="AU22" s="17" t="s">
        <v>189</v>
      </c>
      <c r="AV22" s="17" t="s">
        <v>185</v>
      </c>
      <c r="AW22" s="17">
        <v>80</v>
      </c>
      <c r="AX22" s="17" t="s">
        <v>220</v>
      </c>
      <c r="AY22" s="17" t="s">
        <v>185</v>
      </c>
      <c r="AZ22" s="17" t="s">
        <v>185</v>
      </c>
      <c r="BA22" s="17" t="s">
        <v>16</v>
      </c>
      <c r="BB22" s="97"/>
      <c r="BC22" s="18" t="s">
        <v>184</v>
      </c>
      <c r="BD22" s="18" t="s">
        <v>185</v>
      </c>
      <c r="BE22" s="18" t="s">
        <v>185</v>
      </c>
      <c r="BF22" s="18" t="s">
        <v>184</v>
      </c>
      <c r="BG22" s="18" t="s">
        <v>184</v>
      </c>
      <c r="BH22" s="18" t="s">
        <v>185</v>
      </c>
      <c r="BI22" s="18" t="s">
        <v>184</v>
      </c>
      <c r="BJ22" s="18" t="s">
        <v>184</v>
      </c>
      <c r="BK22" s="18" t="s">
        <v>184</v>
      </c>
      <c r="BL22" s="18" t="s">
        <v>184</v>
      </c>
      <c r="BM22" s="18" t="s">
        <v>16</v>
      </c>
      <c r="BN22" s="66" t="s">
        <v>184</v>
      </c>
      <c r="BO22" s="66" t="s">
        <v>185</v>
      </c>
      <c r="BP22" s="66" t="s">
        <v>184</v>
      </c>
      <c r="BQ22" s="66" t="s">
        <v>184</v>
      </c>
      <c r="BR22" s="67" t="s">
        <v>185</v>
      </c>
      <c r="BS22" s="18" t="s">
        <v>364</v>
      </c>
      <c r="BT22" s="68" t="s">
        <v>184</v>
      </c>
      <c r="BU22" s="66" t="s">
        <v>185</v>
      </c>
      <c r="BV22" s="66" t="s">
        <v>185</v>
      </c>
      <c r="BW22" s="66" t="s">
        <v>185</v>
      </c>
      <c r="BX22" s="66" t="s">
        <v>185</v>
      </c>
      <c r="BY22" s="66" t="s">
        <v>185</v>
      </c>
      <c r="BZ22" s="66" t="s">
        <v>184</v>
      </c>
      <c r="CA22" s="18" t="s">
        <v>16</v>
      </c>
      <c r="CB22" s="18" t="s">
        <v>16</v>
      </c>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row>
    <row r="23" spans="1:145" s="24" customFormat="1" ht="108" customHeight="1" x14ac:dyDescent="0.35">
      <c r="A23" s="12" t="s">
        <v>373</v>
      </c>
      <c r="B23" s="13" t="s">
        <v>374</v>
      </c>
      <c r="C23" s="12" t="str">
        <f t="shared" si="0"/>
        <v>dataviz.worldbank.org</v>
      </c>
      <c r="D23" s="5" t="s">
        <v>375</v>
      </c>
      <c r="E23" s="5" t="s">
        <v>376</v>
      </c>
      <c r="F23" s="5" t="s">
        <v>197</v>
      </c>
      <c r="G23" s="92"/>
      <c r="H23" s="14" t="s">
        <v>273</v>
      </c>
      <c r="I23" s="14">
        <v>0</v>
      </c>
      <c r="J23" s="14">
        <v>0</v>
      </c>
      <c r="K23" s="14" t="s">
        <v>16</v>
      </c>
      <c r="L23" s="14" t="s">
        <v>184</v>
      </c>
      <c r="M23" s="14" t="s">
        <v>184</v>
      </c>
      <c r="N23" s="14" t="s">
        <v>184</v>
      </c>
      <c r="O23" s="14" t="s">
        <v>184</v>
      </c>
      <c r="P23" s="14">
        <v>0</v>
      </c>
      <c r="Q23" s="14">
        <v>0</v>
      </c>
      <c r="R23" s="14">
        <v>0</v>
      </c>
      <c r="S23" s="14">
        <v>41</v>
      </c>
      <c r="T23" s="14">
        <v>93</v>
      </c>
      <c r="U23" s="14" t="s">
        <v>16</v>
      </c>
      <c r="V23" s="14" t="s">
        <v>16</v>
      </c>
      <c r="W23" s="14" t="s">
        <v>185</v>
      </c>
      <c r="X23" s="14" t="s">
        <v>185</v>
      </c>
      <c r="Y23" s="14" t="s">
        <v>185</v>
      </c>
      <c r="Z23" s="14" t="s">
        <v>377</v>
      </c>
      <c r="AA23" s="14" t="s">
        <v>185</v>
      </c>
      <c r="AB23" s="14" t="s">
        <v>185</v>
      </c>
      <c r="AC23" s="14" t="s">
        <v>412</v>
      </c>
      <c r="AD23" s="95"/>
      <c r="AE23" s="17" t="s">
        <v>184</v>
      </c>
      <c r="AF23" s="17" t="s">
        <v>378</v>
      </c>
      <c r="AG23" s="17" t="s">
        <v>184</v>
      </c>
      <c r="AH23" s="17" t="s">
        <v>379</v>
      </c>
      <c r="AI23" s="17" t="s">
        <v>184</v>
      </c>
      <c r="AJ23" s="17" t="s">
        <v>380</v>
      </c>
      <c r="AK23" s="17" t="s">
        <v>185</v>
      </c>
      <c r="AL23" s="17" t="s">
        <v>185</v>
      </c>
      <c r="AM23" s="17">
        <v>2.63</v>
      </c>
      <c r="AN23" s="17">
        <v>6.2</v>
      </c>
      <c r="AO23" s="17" t="s">
        <v>381</v>
      </c>
      <c r="AP23" s="17" t="s">
        <v>184</v>
      </c>
      <c r="AQ23" s="17" t="s">
        <v>185</v>
      </c>
      <c r="AR23" s="17" t="s">
        <v>185</v>
      </c>
      <c r="AS23" s="17" t="s">
        <v>185</v>
      </c>
      <c r="AT23" s="17" t="s">
        <v>185</v>
      </c>
      <c r="AU23" s="17" t="s">
        <v>185</v>
      </c>
      <c r="AV23" s="17" t="s">
        <v>185</v>
      </c>
      <c r="AW23" s="17">
        <v>100</v>
      </c>
      <c r="AX23" s="17" t="s">
        <v>185</v>
      </c>
      <c r="AY23" s="17" t="s">
        <v>185</v>
      </c>
      <c r="AZ23" s="17" t="s">
        <v>185</v>
      </c>
      <c r="BA23" s="17" t="s">
        <v>382</v>
      </c>
      <c r="BB23" s="98"/>
      <c r="BC23" s="18" t="s">
        <v>184</v>
      </c>
      <c r="BD23" s="18" t="s">
        <v>185</v>
      </c>
      <c r="BE23" s="18" t="s">
        <v>185</v>
      </c>
      <c r="BF23" s="18" t="s">
        <v>184</v>
      </c>
      <c r="BG23" s="18" t="s">
        <v>184</v>
      </c>
      <c r="BH23" s="18" t="s">
        <v>383</v>
      </c>
      <c r="BI23" s="18" t="s">
        <v>184</v>
      </c>
      <c r="BJ23" s="18" t="s">
        <v>184</v>
      </c>
      <c r="BK23" s="18" t="s">
        <v>184</v>
      </c>
      <c r="BL23" s="18" t="s">
        <v>184</v>
      </c>
      <c r="BM23" s="18" t="s">
        <v>16</v>
      </c>
      <c r="BN23" s="66" t="s">
        <v>184</v>
      </c>
      <c r="BO23" s="66" t="s">
        <v>220</v>
      </c>
      <c r="BP23" s="66" t="s">
        <v>184</v>
      </c>
      <c r="BQ23" s="66" t="s">
        <v>185</v>
      </c>
      <c r="BR23" s="67" t="s">
        <v>185</v>
      </c>
      <c r="BS23" s="18" t="s">
        <v>190</v>
      </c>
      <c r="BT23" s="68" t="s">
        <v>185</v>
      </c>
      <c r="BU23" s="66" t="s">
        <v>185</v>
      </c>
      <c r="BV23" s="66" t="s">
        <v>185</v>
      </c>
      <c r="BW23" s="66" t="s">
        <v>185</v>
      </c>
      <c r="BX23" s="66" t="s">
        <v>185</v>
      </c>
      <c r="BY23" s="66" t="s">
        <v>185</v>
      </c>
      <c r="BZ23" s="66" t="s">
        <v>184</v>
      </c>
      <c r="CA23" s="18" t="s">
        <v>16</v>
      </c>
      <c r="CB23" s="18" t="s">
        <v>16</v>
      </c>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row>
    <row r="24" spans="1:145" s="3" customFormat="1" x14ac:dyDescent="0.35">
      <c r="H24" s="108"/>
      <c r="I24" s="4"/>
      <c r="AC24" s="4"/>
      <c r="AD24" s="4"/>
      <c r="AI24" s="4"/>
      <c r="AJ24" s="4"/>
      <c r="AO24" s="4"/>
      <c r="BC24" s="4"/>
      <c r="BD24" s="4"/>
      <c r="BE24" s="4"/>
      <c r="BF24" s="4"/>
      <c r="BG24" s="4"/>
      <c r="BS24" s="63"/>
    </row>
    <row r="25" spans="1:145" s="3" customFormat="1" x14ac:dyDescent="0.35">
      <c r="H25" s="108"/>
      <c r="I25" s="4"/>
      <c r="K25" s="65"/>
      <c r="AC25" s="4"/>
      <c r="AD25" s="4"/>
      <c r="AI25" s="4"/>
      <c r="AJ25" s="4"/>
      <c r="AO25" s="4"/>
      <c r="BC25" s="4"/>
      <c r="BD25" s="4"/>
      <c r="BE25" s="4"/>
      <c r="BF25" s="4"/>
      <c r="BG25" s="4"/>
      <c r="BS25" s="63"/>
    </row>
    <row r="26" spans="1:145" s="3" customFormat="1" x14ac:dyDescent="0.35">
      <c r="H26" s="108"/>
      <c r="I26" s="4"/>
      <c r="AC26" s="4"/>
      <c r="AD26" s="4"/>
      <c r="AI26" s="4"/>
      <c r="AJ26" s="4"/>
      <c r="AO26" s="4"/>
      <c r="BC26" s="4"/>
      <c r="BD26" s="4"/>
      <c r="BE26" s="4"/>
      <c r="BF26" s="4"/>
      <c r="BG26" s="4"/>
      <c r="BS26" s="63"/>
    </row>
    <row r="27" spans="1:145" s="3" customFormat="1" x14ac:dyDescent="0.35">
      <c r="H27" s="108"/>
      <c r="I27" s="4"/>
      <c r="AC27" s="4"/>
      <c r="AD27" s="4"/>
      <c r="AI27" s="4"/>
      <c r="AJ27" s="4"/>
      <c r="AO27" s="4"/>
      <c r="BC27" s="4"/>
      <c r="BD27" s="4"/>
      <c r="BE27" s="4"/>
      <c r="BF27" s="4"/>
      <c r="BG27" s="4"/>
      <c r="BS27" s="63"/>
    </row>
    <row r="28" spans="1:145" s="3" customFormat="1" x14ac:dyDescent="0.35">
      <c r="H28" s="108"/>
      <c r="I28" s="4"/>
      <c r="AC28" s="4"/>
      <c r="AD28" s="4"/>
      <c r="AI28" s="4"/>
      <c r="AJ28" s="4"/>
      <c r="AO28" s="4"/>
      <c r="BC28" s="4"/>
      <c r="BD28" s="4"/>
      <c r="BE28" s="4"/>
      <c r="BF28" s="4"/>
      <c r="BG28" s="4"/>
      <c r="BS28" s="63"/>
    </row>
    <row r="29" spans="1:145" s="3" customFormat="1" x14ac:dyDescent="0.35">
      <c r="H29" s="108"/>
      <c r="I29" s="4"/>
      <c r="AC29" s="4"/>
      <c r="AD29" s="4"/>
      <c r="AI29" s="4"/>
      <c r="AJ29" s="4"/>
      <c r="AO29" s="4"/>
      <c r="BC29" s="4"/>
      <c r="BD29" s="4"/>
      <c r="BE29" s="4"/>
      <c r="BF29" s="4"/>
      <c r="BG29" s="4"/>
      <c r="BS29" s="63"/>
    </row>
    <row r="30" spans="1:145" s="3" customFormat="1" x14ac:dyDescent="0.35">
      <c r="H30" s="108"/>
      <c r="I30" s="4"/>
      <c r="AC30" s="4"/>
      <c r="AD30" s="4"/>
      <c r="AI30" s="4"/>
      <c r="AJ30" s="4"/>
      <c r="AO30" s="4"/>
      <c r="BC30" s="4"/>
      <c r="BD30" s="4"/>
      <c r="BE30" s="4"/>
      <c r="BF30" s="4"/>
      <c r="BG30" s="4"/>
      <c r="BS30" s="63"/>
    </row>
    <row r="31" spans="1:145" s="3" customFormat="1" x14ac:dyDescent="0.35">
      <c r="H31" s="108"/>
      <c r="I31" s="4"/>
      <c r="AC31" s="4"/>
      <c r="AD31" s="4"/>
      <c r="AI31" s="4"/>
      <c r="AJ31" s="4"/>
      <c r="AO31" s="4"/>
      <c r="BC31" s="4"/>
      <c r="BD31" s="4"/>
      <c r="BE31" s="4"/>
      <c r="BF31" s="4"/>
      <c r="BG31" s="4"/>
      <c r="BS31" s="63"/>
    </row>
    <row r="32" spans="1:145" s="3" customFormat="1" x14ac:dyDescent="0.35">
      <c r="H32" s="108"/>
      <c r="I32" s="4"/>
      <c r="AC32" s="4"/>
      <c r="AD32" s="4"/>
      <c r="AI32" s="4"/>
      <c r="AJ32" s="4"/>
      <c r="AO32" s="4"/>
      <c r="BC32" s="4"/>
      <c r="BD32" s="4"/>
      <c r="BE32" s="4"/>
      <c r="BF32" s="4"/>
      <c r="BG32" s="4"/>
      <c r="BS32" s="63"/>
    </row>
    <row r="33" spans="8:71" s="3" customFormat="1" x14ac:dyDescent="0.35">
      <c r="H33" s="108"/>
      <c r="I33" s="4"/>
      <c r="AC33" s="4"/>
      <c r="AD33" s="4"/>
      <c r="AI33" s="4"/>
      <c r="AJ33" s="4"/>
      <c r="AO33" s="4"/>
      <c r="BC33" s="4"/>
      <c r="BD33" s="4"/>
      <c r="BE33" s="4"/>
      <c r="BF33" s="4"/>
      <c r="BG33" s="4"/>
      <c r="BS33" s="63"/>
    </row>
    <row r="34" spans="8:71" s="3" customFormat="1" x14ac:dyDescent="0.35">
      <c r="H34" s="108"/>
      <c r="I34" s="4"/>
      <c r="AC34" s="4"/>
      <c r="AD34" s="4"/>
      <c r="AI34" s="4"/>
      <c r="AJ34" s="4"/>
      <c r="AO34" s="4"/>
      <c r="BC34" s="4"/>
      <c r="BD34" s="4"/>
      <c r="BE34" s="4"/>
      <c r="BF34" s="4"/>
      <c r="BG34" s="4"/>
      <c r="BS34" s="63"/>
    </row>
    <row r="35" spans="8:71" s="3" customFormat="1" x14ac:dyDescent="0.35">
      <c r="H35" s="108"/>
      <c r="I35" s="4"/>
      <c r="AC35" s="4"/>
      <c r="AD35" s="4"/>
      <c r="AI35" s="4"/>
      <c r="AJ35" s="4"/>
      <c r="AO35" s="4"/>
      <c r="BC35" s="4"/>
      <c r="BD35" s="4"/>
      <c r="BE35" s="4"/>
      <c r="BF35" s="4"/>
      <c r="BG35" s="4"/>
      <c r="BS35" s="63"/>
    </row>
    <row r="36" spans="8:71" s="3" customFormat="1" x14ac:dyDescent="0.35">
      <c r="H36" s="108"/>
      <c r="I36" s="4"/>
      <c r="AC36" s="4"/>
      <c r="AD36" s="4"/>
      <c r="AI36" s="4"/>
      <c r="AJ36" s="4"/>
      <c r="AO36" s="4"/>
      <c r="BC36" s="4"/>
      <c r="BD36" s="4"/>
      <c r="BE36" s="4"/>
      <c r="BF36" s="4"/>
      <c r="BG36" s="4"/>
      <c r="BS36" s="63"/>
    </row>
    <row r="37" spans="8:71" s="3" customFormat="1" x14ac:dyDescent="0.35">
      <c r="H37" s="108"/>
      <c r="I37" s="4"/>
      <c r="AC37" s="4"/>
      <c r="AD37" s="4"/>
      <c r="AI37" s="4"/>
      <c r="AJ37" s="4"/>
      <c r="AO37" s="4"/>
      <c r="BC37" s="4"/>
      <c r="BD37" s="4"/>
      <c r="BE37" s="4"/>
      <c r="BF37" s="4"/>
      <c r="BG37" s="4"/>
      <c r="BS37" s="63"/>
    </row>
    <row r="38" spans="8:71" s="3" customFormat="1" x14ac:dyDescent="0.35">
      <c r="H38" s="108"/>
      <c r="I38" s="4"/>
      <c r="AC38" s="4"/>
      <c r="AD38" s="4"/>
      <c r="AI38" s="4"/>
      <c r="AJ38" s="4"/>
      <c r="AO38" s="4"/>
      <c r="BC38" s="4"/>
      <c r="BD38" s="4"/>
      <c r="BE38" s="4"/>
      <c r="BF38" s="4"/>
      <c r="BG38" s="4"/>
      <c r="BS38" s="63"/>
    </row>
    <row r="39" spans="8:71" s="3" customFormat="1" x14ac:dyDescent="0.35">
      <c r="H39" s="108"/>
      <c r="I39" s="4"/>
      <c r="AC39" s="4"/>
      <c r="AD39" s="4"/>
      <c r="AI39" s="4"/>
      <c r="AJ39" s="4"/>
      <c r="AO39" s="4"/>
      <c r="BC39" s="4"/>
      <c r="BD39" s="4"/>
      <c r="BE39" s="4"/>
      <c r="BF39" s="4"/>
      <c r="BG39" s="4"/>
      <c r="BS39" s="63"/>
    </row>
    <row r="40" spans="8:71" s="3" customFormat="1" x14ac:dyDescent="0.35">
      <c r="H40" s="108"/>
      <c r="I40" s="4"/>
      <c r="AC40" s="4"/>
      <c r="AD40" s="4"/>
      <c r="AI40" s="4"/>
      <c r="AJ40" s="4"/>
      <c r="AO40" s="4"/>
      <c r="BC40" s="4"/>
      <c r="BD40" s="4"/>
      <c r="BE40" s="4"/>
      <c r="BF40" s="4"/>
      <c r="BG40" s="4"/>
      <c r="BS40" s="63"/>
    </row>
    <row r="41" spans="8:71" s="3" customFormat="1" x14ac:dyDescent="0.35">
      <c r="H41" s="108"/>
      <c r="I41" s="4"/>
      <c r="AC41" s="4"/>
      <c r="AD41" s="4"/>
      <c r="AI41" s="4"/>
      <c r="AJ41" s="4"/>
      <c r="AO41" s="4"/>
      <c r="BC41" s="4"/>
      <c r="BD41" s="4"/>
      <c r="BE41" s="4"/>
      <c r="BF41" s="4"/>
      <c r="BG41" s="4"/>
      <c r="BS41" s="63"/>
    </row>
    <row r="42" spans="8:71" s="3" customFormat="1" x14ac:dyDescent="0.35">
      <c r="H42" s="108"/>
      <c r="I42" s="4"/>
      <c r="AC42" s="4"/>
      <c r="AD42" s="4"/>
      <c r="AI42" s="4"/>
      <c r="AJ42" s="4"/>
      <c r="AO42" s="4"/>
      <c r="BC42" s="4"/>
      <c r="BD42" s="4"/>
      <c r="BE42" s="4"/>
      <c r="BF42" s="4"/>
      <c r="BG42" s="4"/>
      <c r="BS42" s="63"/>
    </row>
    <row r="43" spans="8:71" s="3" customFormat="1" x14ac:dyDescent="0.35">
      <c r="H43" s="108"/>
      <c r="I43" s="4"/>
      <c r="AC43" s="4"/>
      <c r="AD43" s="4"/>
      <c r="AI43" s="4"/>
      <c r="AJ43" s="4"/>
      <c r="AO43" s="4"/>
      <c r="BC43" s="4"/>
      <c r="BD43" s="4"/>
      <c r="BE43" s="4"/>
      <c r="BF43" s="4"/>
      <c r="BG43" s="4"/>
      <c r="BS43" s="63"/>
    </row>
    <row r="44" spans="8:71" s="3" customFormat="1" x14ac:dyDescent="0.35">
      <c r="H44" s="108"/>
      <c r="I44" s="4"/>
      <c r="AC44" s="4"/>
      <c r="AD44" s="4"/>
      <c r="AI44" s="4"/>
      <c r="AJ44" s="4"/>
      <c r="AO44" s="4"/>
      <c r="BC44" s="4"/>
      <c r="BD44" s="4"/>
      <c r="BE44" s="4"/>
      <c r="BF44" s="4"/>
      <c r="BG44" s="4"/>
      <c r="BS44" s="63"/>
    </row>
    <row r="45" spans="8:71" s="3" customFormat="1" x14ac:dyDescent="0.35">
      <c r="H45" s="108"/>
      <c r="I45" s="4"/>
      <c r="AC45" s="4"/>
      <c r="AD45" s="4"/>
      <c r="AI45" s="4"/>
      <c r="AJ45" s="4"/>
      <c r="AO45" s="4"/>
      <c r="BC45" s="4"/>
      <c r="BD45" s="4"/>
      <c r="BE45" s="4"/>
      <c r="BF45" s="4"/>
      <c r="BG45" s="4"/>
      <c r="BS45" s="63"/>
    </row>
    <row r="46" spans="8:71" s="3" customFormat="1" x14ac:dyDescent="0.35">
      <c r="H46" s="108"/>
      <c r="I46" s="4"/>
      <c r="AC46" s="4"/>
      <c r="AD46" s="4"/>
      <c r="AI46" s="4"/>
      <c r="AJ46" s="4"/>
      <c r="AO46" s="4"/>
      <c r="BC46" s="4"/>
      <c r="BD46" s="4"/>
      <c r="BE46" s="4"/>
      <c r="BF46" s="4"/>
      <c r="BG46" s="4"/>
      <c r="BS46" s="63"/>
    </row>
    <row r="47" spans="8:71" s="3" customFormat="1" x14ac:dyDescent="0.35">
      <c r="H47" s="108"/>
      <c r="I47" s="4"/>
      <c r="AC47" s="4"/>
      <c r="AD47" s="4"/>
      <c r="AI47" s="4"/>
      <c r="AJ47" s="4"/>
      <c r="AO47" s="4"/>
      <c r="BC47" s="4"/>
      <c r="BD47" s="4"/>
      <c r="BE47" s="4"/>
      <c r="BF47" s="4"/>
      <c r="BG47" s="4"/>
      <c r="BS47" s="63"/>
    </row>
    <row r="48" spans="8:71" s="3" customFormat="1" x14ac:dyDescent="0.35">
      <c r="H48" s="108"/>
      <c r="I48" s="4"/>
      <c r="AC48" s="4"/>
      <c r="AD48" s="4"/>
      <c r="AI48" s="4"/>
      <c r="AJ48" s="4"/>
      <c r="AO48" s="4"/>
      <c r="BC48" s="4"/>
      <c r="BD48" s="4"/>
      <c r="BE48" s="4"/>
      <c r="BF48" s="4"/>
      <c r="BG48" s="4"/>
      <c r="BS48" s="63"/>
    </row>
    <row r="49" spans="8:71" s="3" customFormat="1" x14ac:dyDescent="0.35">
      <c r="H49" s="108"/>
      <c r="I49" s="4"/>
      <c r="AC49" s="4"/>
      <c r="AD49" s="4"/>
      <c r="AI49" s="4"/>
      <c r="AJ49" s="4"/>
      <c r="AO49" s="4"/>
      <c r="BC49" s="4"/>
      <c r="BD49" s="4"/>
      <c r="BE49" s="4"/>
      <c r="BF49" s="4"/>
      <c r="BG49" s="4"/>
      <c r="BS49" s="63"/>
    </row>
    <row r="50" spans="8:71" s="3" customFormat="1" x14ac:dyDescent="0.35">
      <c r="H50" s="108"/>
      <c r="I50" s="4"/>
      <c r="AC50" s="4"/>
      <c r="AD50" s="4"/>
      <c r="AI50" s="4"/>
      <c r="AJ50" s="4"/>
      <c r="AO50" s="4"/>
      <c r="BC50" s="4"/>
      <c r="BD50" s="4"/>
      <c r="BE50" s="4"/>
      <c r="BF50" s="4"/>
      <c r="BG50" s="4"/>
      <c r="BS50" s="63"/>
    </row>
    <row r="51" spans="8:71" s="3" customFormat="1" x14ac:dyDescent="0.35">
      <c r="H51" s="108"/>
      <c r="I51" s="4"/>
      <c r="AC51" s="4"/>
      <c r="AD51" s="4"/>
      <c r="AI51" s="4"/>
      <c r="AJ51" s="4"/>
      <c r="AO51" s="4"/>
      <c r="BC51" s="4"/>
      <c r="BD51" s="4"/>
      <c r="BE51" s="4"/>
      <c r="BF51" s="4"/>
      <c r="BG51" s="4"/>
      <c r="BS51" s="63"/>
    </row>
    <row r="52" spans="8:71" s="3" customFormat="1" x14ac:dyDescent="0.35">
      <c r="H52" s="108"/>
      <c r="I52" s="4"/>
      <c r="AC52" s="4"/>
      <c r="AD52" s="4"/>
      <c r="AI52" s="4"/>
      <c r="AJ52" s="4"/>
      <c r="AO52" s="4"/>
      <c r="BC52" s="4"/>
      <c r="BD52" s="4"/>
      <c r="BE52" s="4"/>
      <c r="BF52" s="4"/>
      <c r="BG52" s="4"/>
      <c r="BS52" s="63"/>
    </row>
    <row r="53" spans="8:71" s="3" customFormat="1" x14ac:dyDescent="0.35">
      <c r="H53" s="108"/>
      <c r="I53" s="4"/>
      <c r="AC53" s="4"/>
      <c r="AD53" s="4"/>
      <c r="AI53" s="4"/>
      <c r="AJ53" s="4"/>
      <c r="AO53" s="4"/>
      <c r="BC53" s="4"/>
      <c r="BD53" s="4"/>
      <c r="BE53" s="4"/>
      <c r="BF53" s="4"/>
      <c r="BG53" s="4"/>
      <c r="BS53" s="63"/>
    </row>
    <row r="54" spans="8:71" s="3" customFormat="1" x14ac:dyDescent="0.35">
      <c r="H54" s="108"/>
      <c r="I54" s="4"/>
      <c r="AC54" s="4"/>
      <c r="AD54" s="4"/>
      <c r="AI54" s="4"/>
      <c r="AJ54" s="4"/>
      <c r="AO54" s="4"/>
      <c r="BC54" s="4"/>
      <c r="BD54" s="4"/>
      <c r="BE54" s="4"/>
      <c r="BF54" s="4"/>
      <c r="BG54" s="4"/>
      <c r="BS54" s="63"/>
    </row>
    <row r="55" spans="8:71" s="3" customFormat="1" x14ac:dyDescent="0.35">
      <c r="H55" s="108"/>
      <c r="I55" s="4"/>
      <c r="AC55" s="4"/>
      <c r="AD55" s="4"/>
      <c r="AI55" s="4"/>
      <c r="AJ55" s="4"/>
      <c r="AO55" s="4"/>
      <c r="BC55" s="4"/>
      <c r="BD55" s="4"/>
      <c r="BE55" s="4"/>
      <c r="BF55" s="4"/>
      <c r="BG55" s="4"/>
      <c r="BS55" s="63"/>
    </row>
    <row r="56" spans="8:71" s="3" customFormat="1" x14ac:dyDescent="0.35">
      <c r="H56" s="108"/>
      <c r="I56" s="4"/>
      <c r="AC56" s="4"/>
      <c r="AD56" s="4"/>
      <c r="AI56" s="4"/>
      <c r="AJ56" s="4"/>
      <c r="AO56" s="4"/>
      <c r="BC56" s="4"/>
      <c r="BD56" s="4"/>
      <c r="BE56" s="4"/>
      <c r="BF56" s="4"/>
      <c r="BG56" s="4"/>
      <c r="BS56" s="63"/>
    </row>
    <row r="57" spans="8:71" s="3" customFormat="1" x14ac:dyDescent="0.35">
      <c r="H57" s="108"/>
      <c r="I57" s="4"/>
      <c r="AC57" s="4"/>
      <c r="AD57" s="4"/>
      <c r="AI57" s="4"/>
      <c r="AJ57" s="4"/>
      <c r="AO57" s="4"/>
      <c r="BC57" s="4"/>
      <c r="BD57" s="4"/>
      <c r="BE57" s="4"/>
      <c r="BF57" s="4"/>
      <c r="BG57" s="4"/>
      <c r="BS57" s="63"/>
    </row>
    <row r="58" spans="8:71" s="3" customFormat="1" x14ac:dyDescent="0.35">
      <c r="H58" s="108"/>
      <c r="I58" s="4"/>
      <c r="AC58" s="4"/>
      <c r="AD58" s="4"/>
      <c r="AI58" s="4"/>
      <c r="AJ58" s="4"/>
      <c r="AO58" s="4"/>
      <c r="BC58" s="4"/>
      <c r="BD58" s="4"/>
      <c r="BE58" s="4"/>
      <c r="BF58" s="4"/>
      <c r="BG58" s="4"/>
      <c r="BS58" s="63"/>
    </row>
    <row r="59" spans="8:71" s="3" customFormat="1" x14ac:dyDescent="0.35">
      <c r="H59" s="108"/>
      <c r="I59" s="4"/>
      <c r="AC59" s="4"/>
      <c r="AD59" s="4"/>
      <c r="AI59" s="4"/>
      <c r="AJ59" s="4"/>
      <c r="AO59" s="4"/>
      <c r="BC59" s="4"/>
      <c r="BD59" s="4"/>
      <c r="BE59" s="4"/>
      <c r="BF59" s="4"/>
      <c r="BG59" s="4"/>
      <c r="BS59" s="63"/>
    </row>
    <row r="60" spans="8:71" s="3" customFormat="1" x14ac:dyDescent="0.35">
      <c r="H60" s="108"/>
      <c r="I60" s="4"/>
      <c r="AC60" s="4"/>
      <c r="AD60" s="4"/>
      <c r="AI60" s="4"/>
      <c r="AJ60" s="4"/>
      <c r="AO60" s="4"/>
      <c r="BC60" s="4"/>
      <c r="BD60" s="4"/>
      <c r="BE60" s="4"/>
      <c r="BF60" s="4"/>
      <c r="BG60" s="4"/>
      <c r="BS60" s="63"/>
    </row>
    <row r="61" spans="8:71" s="3" customFormat="1" x14ac:dyDescent="0.35">
      <c r="H61" s="108"/>
      <c r="I61" s="4"/>
      <c r="AC61" s="4"/>
      <c r="AD61" s="4"/>
      <c r="AI61" s="4"/>
      <c r="AJ61" s="4"/>
      <c r="AO61" s="4"/>
      <c r="BC61" s="4"/>
      <c r="BD61" s="4"/>
      <c r="BE61" s="4"/>
      <c r="BF61" s="4"/>
      <c r="BG61" s="4"/>
      <c r="BS61" s="63"/>
    </row>
    <row r="62" spans="8:71" s="3" customFormat="1" x14ac:dyDescent="0.35">
      <c r="H62" s="108"/>
      <c r="I62" s="4"/>
      <c r="AC62" s="4"/>
      <c r="AD62" s="4"/>
      <c r="AI62" s="4"/>
      <c r="AJ62" s="4"/>
      <c r="AO62" s="4"/>
      <c r="BC62" s="4"/>
      <c r="BD62" s="4"/>
      <c r="BE62" s="4"/>
      <c r="BF62" s="4"/>
      <c r="BG62" s="4"/>
      <c r="BS62" s="63"/>
    </row>
    <row r="63" spans="8:71" s="3" customFormat="1" x14ac:dyDescent="0.35">
      <c r="H63" s="108"/>
      <c r="I63" s="4"/>
      <c r="AC63" s="4"/>
      <c r="AD63" s="4"/>
      <c r="AI63" s="4"/>
      <c r="AJ63" s="4"/>
      <c r="AO63" s="4"/>
      <c r="BC63" s="4"/>
      <c r="BD63" s="4"/>
      <c r="BE63" s="4"/>
      <c r="BF63" s="4"/>
      <c r="BG63" s="4"/>
      <c r="BS63" s="63"/>
    </row>
    <row r="64" spans="8:71" s="3" customFormat="1" x14ac:dyDescent="0.35">
      <c r="H64" s="108"/>
      <c r="I64" s="4"/>
      <c r="AC64" s="4"/>
      <c r="AD64" s="4"/>
      <c r="AI64" s="4"/>
      <c r="AJ64" s="4"/>
      <c r="AO64" s="4"/>
      <c r="BC64" s="4"/>
      <c r="BD64" s="4"/>
      <c r="BE64" s="4"/>
      <c r="BF64" s="4"/>
      <c r="BG64" s="4"/>
      <c r="BS64" s="63"/>
    </row>
    <row r="65" spans="8:71" s="3" customFormat="1" x14ac:dyDescent="0.35">
      <c r="H65" s="108"/>
      <c r="I65" s="4"/>
      <c r="AC65" s="4"/>
      <c r="AD65" s="4"/>
      <c r="AI65" s="4"/>
      <c r="AJ65" s="4"/>
      <c r="AO65" s="4"/>
      <c r="BC65" s="4"/>
      <c r="BD65" s="4"/>
      <c r="BE65" s="4"/>
      <c r="BF65" s="4"/>
      <c r="BG65" s="4"/>
      <c r="BS65" s="63"/>
    </row>
    <row r="66" spans="8:71" s="3" customFormat="1" x14ac:dyDescent="0.35">
      <c r="H66" s="108"/>
      <c r="I66" s="4"/>
      <c r="AC66" s="4"/>
      <c r="AD66" s="4"/>
      <c r="AI66" s="4"/>
      <c r="AJ66" s="4"/>
      <c r="AO66" s="4"/>
      <c r="BC66" s="4"/>
      <c r="BD66" s="4"/>
      <c r="BE66" s="4"/>
      <c r="BF66" s="4"/>
      <c r="BG66" s="4"/>
      <c r="BS66" s="63"/>
    </row>
    <row r="67" spans="8:71" s="3" customFormat="1" x14ac:dyDescent="0.35">
      <c r="H67" s="108"/>
      <c r="I67" s="4"/>
      <c r="AC67" s="4"/>
      <c r="AD67" s="4"/>
      <c r="AI67" s="4"/>
      <c r="AJ67" s="4"/>
      <c r="AO67" s="4"/>
      <c r="BC67" s="4"/>
      <c r="BD67" s="4"/>
      <c r="BE67" s="4"/>
      <c r="BF67" s="4"/>
      <c r="BG67" s="4"/>
      <c r="BS67" s="63"/>
    </row>
    <row r="68" spans="8:71" s="3" customFormat="1" x14ac:dyDescent="0.35">
      <c r="H68" s="108"/>
      <c r="I68" s="4"/>
      <c r="AC68" s="4"/>
      <c r="AD68" s="4"/>
      <c r="AI68" s="4"/>
      <c r="AJ68" s="4"/>
      <c r="AO68" s="4"/>
      <c r="BC68" s="4"/>
      <c r="BD68" s="4"/>
      <c r="BE68" s="4"/>
      <c r="BF68" s="4"/>
      <c r="BG68" s="4"/>
      <c r="BS68" s="63"/>
    </row>
    <row r="69" spans="8:71" s="3" customFormat="1" x14ac:dyDescent="0.35">
      <c r="H69" s="108"/>
      <c r="I69" s="4"/>
      <c r="AC69" s="4"/>
      <c r="AD69" s="4"/>
      <c r="AI69" s="4"/>
      <c r="AJ69" s="4"/>
      <c r="AO69" s="4"/>
      <c r="BC69" s="4"/>
      <c r="BD69" s="4"/>
      <c r="BE69" s="4"/>
      <c r="BF69" s="4"/>
      <c r="BG69" s="4"/>
      <c r="BS69" s="63"/>
    </row>
    <row r="70" spans="8:71" s="3" customFormat="1" x14ac:dyDescent="0.35">
      <c r="H70" s="108"/>
      <c r="I70" s="4"/>
      <c r="AC70" s="4"/>
      <c r="AD70" s="4"/>
      <c r="AI70" s="4"/>
      <c r="AJ70" s="4"/>
      <c r="AO70" s="4"/>
      <c r="BC70" s="4"/>
      <c r="BD70" s="4"/>
      <c r="BE70" s="4"/>
      <c r="BF70" s="4"/>
      <c r="BG70" s="4"/>
      <c r="BS70" s="63"/>
    </row>
    <row r="71" spans="8:71" s="3" customFormat="1" x14ac:dyDescent="0.35">
      <c r="H71" s="108"/>
      <c r="I71" s="4"/>
      <c r="AC71" s="4"/>
      <c r="AD71" s="4"/>
      <c r="AI71" s="4"/>
      <c r="AJ71" s="4"/>
      <c r="AO71" s="4"/>
      <c r="BC71" s="4"/>
      <c r="BD71" s="4"/>
      <c r="BE71" s="4"/>
      <c r="BF71" s="4"/>
      <c r="BG71" s="4"/>
      <c r="BS71" s="63"/>
    </row>
    <row r="72" spans="8:71" s="3" customFormat="1" x14ac:dyDescent="0.35">
      <c r="H72" s="108"/>
      <c r="I72" s="4"/>
      <c r="AC72" s="4"/>
      <c r="AD72" s="4"/>
      <c r="AI72" s="4"/>
      <c r="AJ72" s="4"/>
      <c r="AO72" s="4"/>
      <c r="BC72" s="4"/>
      <c r="BD72" s="4"/>
      <c r="BE72" s="4"/>
      <c r="BF72" s="4"/>
      <c r="BG72" s="4"/>
      <c r="BS72" s="63"/>
    </row>
    <row r="73" spans="8:71" s="3" customFormat="1" x14ac:dyDescent="0.35">
      <c r="H73" s="108"/>
      <c r="I73" s="4"/>
      <c r="AC73" s="4"/>
      <c r="AD73" s="4"/>
      <c r="AI73" s="4"/>
      <c r="AJ73" s="4"/>
      <c r="AO73" s="4"/>
      <c r="BC73" s="4"/>
      <c r="BD73" s="4"/>
      <c r="BE73" s="4"/>
      <c r="BF73" s="4"/>
      <c r="BG73" s="4"/>
      <c r="BS73" s="63"/>
    </row>
    <row r="74" spans="8:71" s="3" customFormat="1" x14ac:dyDescent="0.35">
      <c r="H74" s="108"/>
      <c r="I74" s="4"/>
      <c r="AC74" s="4"/>
      <c r="AD74" s="4"/>
      <c r="AI74" s="4"/>
      <c r="AJ74" s="4"/>
      <c r="AO74" s="4"/>
      <c r="BC74" s="4"/>
      <c r="BD74" s="4"/>
      <c r="BE74" s="4"/>
      <c r="BF74" s="4"/>
      <c r="BG74" s="4"/>
      <c r="BS74" s="63"/>
    </row>
    <row r="75" spans="8:71" s="3" customFormat="1" x14ac:dyDescent="0.35">
      <c r="H75" s="108"/>
      <c r="I75" s="4"/>
      <c r="AC75" s="4"/>
      <c r="AD75" s="4"/>
      <c r="AI75" s="4"/>
      <c r="AJ75" s="4"/>
      <c r="AO75" s="4"/>
      <c r="BC75" s="4"/>
      <c r="BD75" s="4"/>
      <c r="BE75" s="4"/>
      <c r="BF75" s="4"/>
      <c r="BG75" s="4"/>
      <c r="BS75" s="63"/>
    </row>
    <row r="76" spans="8:71" s="3" customFormat="1" x14ac:dyDescent="0.35">
      <c r="H76" s="108"/>
      <c r="I76" s="4"/>
      <c r="AC76" s="4"/>
      <c r="AD76" s="4"/>
      <c r="AI76" s="4"/>
      <c r="AJ76" s="4"/>
      <c r="AO76" s="4"/>
      <c r="BC76" s="4"/>
      <c r="BD76" s="4"/>
      <c r="BE76" s="4"/>
      <c r="BF76" s="4"/>
      <c r="BG76" s="4"/>
      <c r="BS76" s="63"/>
    </row>
    <row r="77" spans="8:71" s="3" customFormat="1" x14ac:dyDescent="0.35">
      <c r="H77" s="108"/>
      <c r="I77" s="4"/>
      <c r="AC77" s="4"/>
      <c r="AD77" s="4"/>
      <c r="AI77" s="4"/>
      <c r="AJ77" s="4"/>
      <c r="AO77" s="4"/>
      <c r="BC77" s="4"/>
      <c r="BD77" s="4"/>
      <c r="BE77" s="4"/>
      <c r="BF77" s="4"/>
      <c r="BG77" s="4"/>
      <c r="BS77" s="63"/>
    </row>
    <row r="78" spans="8:71" s="3" customFormat="1" x14ac:dyDescent="0.35">
      <c r="H78" s="108"/>
      <c r="I78" s="4"/>
      <c r="AC78" s="4"/>
      <c r="AD78" s="4"/>
      <c r="AI78" s="4"/>
      <c r="AJ78" s="4"/>
      <c r="AO78" s="4"/>
      <c r="BC78" s="4"/>
      <c r="BD78" s="4"/>
      <c r="BE78" s="4"/>
      <c r="BF78" s="4"/>
      <c r="BG78" s="4"/>
      <c r="BS78" s="63"/>
    </row>
    <row r="79" spans="8:71" s="3" customFormat="1" x14ac:dyDescent="0.35">
      <c r="H79" s="108"/>
      <c r="I79" s="4"/>
      <c r="AC79" s="4"/>
      <c r="AD79" s="4"/>
      <c r="AI79" s="4"/>
      <c r="AJ79" s="4"/>
      <c r="AO79" s="4"/>
      <c r="BC79" s="4"/>
      <c r="BD79" s="4"/>
      <c r="BE79" s="4"/>
      <c r="BF79" s="4"/>
      <c r="BG79" s="4"/>
      <c r="BS79" s="63"/>
    </row>
    <row r="80" spans="8:71" s="3" customFormat="1" x14ac:dyDescent="0.35">
      <c r="H80" s="108"/>
      <c r="I80" s="4"/>
      <c r="AC80" s="4"/>
      <c r="AD80" s="4"/>
      <c r="AI80" s="4"/>
      <c r="AJ80" s="4"/>
      <c r="AO80" s="4"/>
      <c r="BC80" s="4"/>
      <c r="BD80" s="4"/>
      <c r="BE80" s="4"/>
      <c r="BF80" s="4"/>
      <c r="BG80" s="4"/>
      <c r="BS80" s="63"/>
    </row>
    <row r="81" spans="8:71" s="3" customFormat="1" x14ac:dyDescent="0.35">
      <c r="H81" s="108"/>
      <c r="I81" s="4"/>
      <c r="AC81" s="4"/>
      <c r="AD81" s="4"/>
      <c r="AI81" s="4"/>
      <c r="AJ81" s="4"/>
      <c r="AO81" s="4"/>
      <c r="BC81" s="4"/>
      <c r="BD81" s="4"/>
      <c r="BE81" s="4"/>
      <c r="BF81" s="4"/>
      <c r="BG81" s="4"/>
      <c r="BS81" s="63"/>
    </row>
    <row r="82" spans="8:71" s="3" customFormat="1" x14ac:dyDescent="0.35">
      <c r="H82" s="108"/>
      <c r="I82" s="4"/>
      <c r="AC82" s="4"/>
      <c r="AD82" s="4"/>
      <c r="AI82" s="4"/>
      <c r="AJ82" s="4"/>
      <c r="AO82" s="4"/>
      <c r="BC82" s="4"/>
      <c r="BD82" s="4"/>
      <c r="BE82" s="4"/>
      <c r="BF82" s="4"/>
      <c r="BG82" s="4"/>
      <c r="BS82" s="63"/>
    </row>
    <row r="83" spans="8:71" s="3" customFormat="1" x14ac:dyDescent="0.35">
      <c r="H83" s="108"/>
      <c r="I83" s="4"/>
      <c r="AC83" s="4"/>
      <c r="AD83" s="4"/>
      <c r="AI83" s="4"/>
      <c r="AJ83" s="4"/>
      <c r="AO83" s="4"/>
      <c r="BC83" s="4"/>
      <c r="BD83" s="4"/>
      <c r="BE83" s="4"/>
      <c r="BF83" s="4"/>
      <c r="BG83" s="4"/>
      <c r="BS83" s="63"/>
    </row>
    <row r="84" spans="8:71" s="3" customFormat="1" x14ac:dyDescent="0.35">
      <c r="H84" s="108"/>
      <c r="I84" s="4"/>
      <c r="AC84" s="4"/>
      <c r="AD84" s="4"/>
      <c r="AI84" s="4"/>
      <c r="AJ84" s="4"/>
      <c r="AO84" s="4"/>
      <c r="BC84" s="4"/>
      <c r="BD84" s="4"/>
      <c r="BE84" s="4"/>
      <c r="BF84" s="4"/>
      <c r="BG84" s="4"/>
      <c r="BS84" s="63"/>
    </row>
    <row r="85" spans="8:71" s="3" customFormat="1" x14ac:dyDescent="0.35">
      <c r="H85" s="108"/>
      <c r="I85" s="4"/>
      <c r="AC85" s="4"/>
      <c r="AD85" s="4"/>
      <c r="AI85" s="4"/>
      <c r="AJ85" s="4"/>
      <c r="AO85" s="4"/>
      <c r="BC85" s="4"/>
      <c r="BD85" s="4"/>
      <c r="BE85" s="4"/>
      <c r="BF85" s="4"/>
      <c r="BG85" s="4"/>
      <c r="BS85" s="63"/>
    </row>
    <row r="86" spans="8:71" s="3" customFormat="1" x14ac:dyDescent="0.35">
      <c r="H86" s="108"/>
      <c r="I86" s="4"/>
      <c r="AC86" s="4"/>
      <c r="AD86" s="4"/>
      <c r="AI86" s="4"/>
      <c r="AJ86" s="4"/>
      <c r="AO86" s="4"/>
      <c r="BC86" s="4"/>
      <c r="BD86" s="4"/>
      <c r="BE86" s="4"/>
      <c r="BF86" s="4"/>
      <c r="BG86" s="4"/>
      <c r="BS86" s="63"/>
    </row>
    <row r="87" spans="8:71" s="3" customFormat="1" x14ac:dyDescent="0.35">
      <c r="H87" s="108"/>
      <c r="I87" s="4"/>
      <c r="AC87" s="4"/>
      <c r="AD87" s="4"/>
      <c r="AI87" s="4"/>
      <c r="AJ87" s="4"/>
      <c r="AO87" s="4"/>
      <c r="BC87" s="4"/>
      <c r="BD87" s="4"/>
      <c r="BE87" s="4"/>
      <c r="BF87" s="4"/>
      <c r="BG87" s="4"/>
      <c r="BS87" s="63"/>
    </row>
    <row r="88" spans="8:71" s="3" customFormat="1" x14ac:dyDescent="0.35">
      <c r="H88" s="108"/>
      <c r="I88" s="4"/>
      <c r="AC88" s="4"/>
      <c r="AD88" s="4"/>
      <c r="AI88" s="4"/>
      <c r="AJ88" s="4"/>
      <c r="AO88" s="4"/>
      <c r="BC88" s="4"/>
      <c r="BD88" s="4"/>
      <c r="BE88" s="4"/>
      <c r="BF88" s="4"/>
      <c r="BG88" s="4"/>
      <c r="BS88" s="63"/>
    </row>
    <row r="89" spans="8:71" s="3" customFormat="1" x14ac:dyDescent="0.35">
      <c r="H89" s="108"/>
      <c r="I89" s="4"/>
      <c r="AC89" s="4"/>
      <c r="AD89" s="4"/>
      <c r="AI89" s="4"/>
      <c r="AJ89" s="4"/>
      <c r="AO89" s="4"/>
      <c r="BC89" s="4"/>
      <c r="BD89" s="4"/>
      <c r="BE89" s="4"/>
      <c r="BF89" s="4"/>
      <c r="BG89" s="4"/>
      <c r="BS89" s="63"/>
    </row>
    <row r="90" spans="8:71" s="3" customFormat="1" x14ac:dyDescent="0.35">
      <c r="H90" s="108"/>
      <c r="I90" s="4"/>
      <c r="AC90" s="4"/>
      <c r="AD90" s="4"/>
      <c r="AI90" s="4"/>
      <c r="AJ90" s="4"/>
      <c r="AO90" s="4"/>
      <c r="BC90" s="4"/>
      <c r="BD90" s="4"/>
      <c r="BE90" s="4"/>
      <c r="BF90" s="4"/>
      <c r="BG90" s="4"/>
      <c r="BS90" s="63"/>
    </row>
    <row r="91" spans="8:71" s="3" customFormat="1" x14ac:dyDescent="0.35">
      <c r="H91" s="108"/>
      <c r="I91" s="4"/>
      <c r="AC91" s="4"/>
      <c r="AD91" s="4"/>
      <c r="AI91" s="4"/>
      <c r="AJ91" s="4"/>
      <c r="AO91" s="4"/>
      <c r="BC91" s="4"/>
      <c r="BD91" s="4"/>
      <c r="BE91" s="4"/>
      <c r="BF91" s="4"/>
      <c r="BG91" s="4"/>
      <c r="BS91" s="63"/>
    </row>
    <row r="92" spans="8:71" s="3" customFormat="1" x14ac:dyDescent="0.35">
      <c r="H92" s="108"/>
      <c r="I92" s="4"/>
      <c r="AC92" s="4"/>
      <c r="AD92" s="4"/>
      <c r="AI92" s="4"/>
      <c r="AJ92" s="4"/>
      <c r="AO92" s="4"/>
      <c r="BC92" s="4"/>
      <c r="BD92" s="4"/>
      <c r="BE92" s="4"/>
      <c r="BF92" s="4"/>
      <c r="BG92" s="4"/>
      <c r="BS92" s="63"/>
    </row>
    <row r="93" spans="8:71" s="3" customFormat="1" x14ac:dyDescent="0.35">
      <c r="H93" s="108"/>
      <c r="I93" s="4"/>
      <c r="AC93" s="4"/>
      <c r="AD93" s="4"/>
      <c r="AI93" s="4"/>
      <c r="AJ93" s="4"/>
      <c r="AO93" s="4"/>
      <c r="BC93" s="4"/>
      <c r="BD93" s="4"/>
      <c r="BE93" s="4"/>
      <c r="BF93" s="4"/>
      <c r="BG93" s="4"/>
      <c r="BS93" s="63"/>
    </row>
    <row r="94" spans="8:71" s="3" customFormat="1" x14ac:dyDescent="0.35">
      <c r="H94" s="108"/>
      <c r="I94" s="4"/>
      <c r="AC94" s="4"/>
      <c r="AD94" s="4"/>
      <c r="AI94" s="4"/>
      <c r="AJ94" s="4"/>
      <c r="AO94" s="4"/>
      <c r="BC94" s="4"/>
      <c r="BD94" s="4"/>
      <c r="BE94" s="4"/>
      <c r="BF94" s="4"/>
      <c r="BG94" s="4"/>
      <c r="BS94" s="63"/>
    </row>
    <row r="95" spans="8:71" s="3" customFormat="1" x14ac:dyDescent="0.35">
      <c r="H95" s="108"/>
      <c r="I95" s="4"/>
      <c r="AC95" s="4"/>
      <c r="AD95" s="4"/>
      <c r="AI95" s="4"/>
      <c r="AJ95" s="4"/>
      <c r="AO95" s="4"/>
      <c r="BC95" s="4"/>
      <c r="BD95" s="4"/>
      <c r="BE95" s="4"/>
      <c r="BF95" s="4"/>
      <c r="BG95" s="4"/>
      <c r="BS95" s="63"/>
    </row>
    <row r="96" spans="8:71" s="3" customFormat="1" x14ac:dyDescent="0.35">
      <c r="H96" s="108"/>
      <c r="I96" s="4"/>
      <c r="AC96" s="4"/>
      <c r="AD96" s="4"/>
      <c r="AI96" s="4"/>
      <c r="AJ96" s="4"/>
      <c r="AO96" s="4"/>
      <c r="BC96" s="4"/>
      <c r="BD96" s="4"/>
      <c r="BE96" s="4"/>
      <c r="BF96" s="4"/>
      <c r="BG96" s="4"/>
      <c r="BS96" s="63"/>
    </row>
    <row r="97" spans="8:71" s="3" customFormat="1" x14ac:dyDescent="0.35">
      <c r="H97" s="108"/>
      <c r="I97" s="4"/>
      <c r="AC97" s="4"/>
      <c r="AD97" s="4"/>
      <c r="AI97" s="4"/>
      <c r="AJ97" s="4"/>
      <c r="AO97" s="4"/>
      <c r="BC97" s="4"/>
      <c r="BD97" s="4"/>
      <c r="BE97" s="4"/>
      <c r="BF97" s="4"/>
      <c r="BG97" s="4"/>
      <c r="BS97" s="63"/>
    </row>
    <row r="98" spans="8:71" s="3" customFormat="1" x14ac:dyDescent="0.35">
      <c r="H98" s="108"/>
      <c r="I98" s="4"/>
      <c r="AC98" s="4"/>
      <c r="AD98" s="4"/>
      <c r="AI98" s="4"/>
      <c r="AJ98" s="4"/>
      <c r="AO98" s="4"/>
      <c r="BC98" s="4"/>
      <c r="BD98" s="4"/>
      <c r="BE98" s="4"/>
      <c r="BF98" s="4"/>
      <c r="BG98" s="4"/>
      <c r="BS98" s="63"/>
    </row>
    <row r="99" spans="8:71" s="3" customFormat="1" x14ac:dyDescent="0.35">
      <c r="H99" s="108"/>
      <c r="I99" s="4"/>
      <c r="AC99" s="4"/>
      <c r="AD99" s="4"/>
      <c r="AI99" s="4"/>
      <c r="AJ99" s="4"/>
      <c r="AO99" s="4"/>
      <c r="BC99" s="4"/>
      <c r="BD99" s="4"/>
      <c r="BE99" s="4"/>
      <c r="BF99" s="4"/>
      <c r="BG99" s="4"/>
      <c r="BS99" s="63"/>
    </row>
    <row r="100" spans="8:71" s="3" customFormat="1" x14ac:dyDescent="0.35">
      <c r="H100" s="108"/>
      <c r="I100" s="4"/>
      <c r="AC100" s="4"/>
      <c r="AD100" s="4"/>
      <c r="AI100" s="4"/>
      <c r="AJ100" s="4"/>
      <c r="AO100" s="4"/>
      <c r="BC100" s="4"/>
      <c r="BD100" s="4"/>
      <c r="BE100" s="4"/>
      <c r="BF100" s="4"/>
      <c r="BG100" s="4"/>
      <c r="BS100" s="63"/>
    </row>
    <row r="101" spans="8:71" s="3" customFormat="1" x14ac:dyDescent="0.35">
      <c r="H101" s="108"/>
      <c r="I101" s="4"/>
      <c r="AC101" s="4"/>
      <c r="AD101" s="4"/>
      <c r="AI101" s="4"/>
      <c r="AJ101" s="4"/>
      <c r="AO101" s="4"/>
      <c r="BC101" s="4"/>
      <c r="BD101" s="4"/>
      <c r="BE101" s="4"/>
      <c r="BF101" s="4"/>
      <c r="BG101" s="4"/>
      <c r="BS101" s="63"/>
    </row>
    <row r="102" spans="8:71" s="3" customFormat="1" x14ac:dyDescent="0.35">
      <c r="H102" s="108"/>
      <c r="I102" s="4"/>
      <c r="AC102" s="4"/>
      <c r="AD102" s="4"/>
      <c r="AI102" s="4"/>
      <c r="AJ102" s="4"/>
      <c r="AO102" s="4"/>
      <c r="BC102" s="4"/>
      <c r="BD102" s="4"/>
      <c r="BE102" s="4"/>
      <c r="BF102" s="4"/>
      <c r="BG102" s="4"/>
      <c r="BS102" s="63"/>
    </row>
    <row r="103" spans="8:71" s="3" customFormat="1" x14ac:dyDescent="0.35">
      <c r="H103" s="108"/>
      <c r="I103" s="4"/>
      <c r="AC103" s="4"/>
      <c r="AD103" s="4"/>
      <c r="AI103" s="4"/>
      <c r="AJ103" s="4"/>
      <c r="AO103" s="4"/>
      <c r="BC103" s="4"/>
      <c r="BD103" s="4"/>
      <c r="BE103" s="4"/>
      <c r="BF103" s="4"/>
      <c r="BG103" s="4"/>
      <c r="BS103" s="63"/>
    </row>
    <row r="104" spans="8:71" s="3" customFormat="1" x14ac:dyDescent="0.35">
      <c r="H104" s="108"/>
      <c r="I104" s="4"/>
      <c r="AC104" s="4"/>
      <c r="AD104" s="4"/>
      <c r="AI104" s="4"/>
      <c r="AJ104" s="4"/>
      <c r="AO104" s="4"/>
      <c r="BC104" s="4"/>
      <c r="BD104" s="4"/>
      <c r="BE104" s="4"/>
      <c r="BF104" s="4"/>
      <c r="BG104" s="4"/>
      <c r="BS104" s="63"/>
    </row>
    <row r="105" spans="8:71" s="3" customFormat="1" x14ac:dyDescent="0.35">
      <c r="H105" s="108"/>
      <c r="I105" s="4"/>
      <c r="AC105" s="4"/>
      <c r="AD105" s="4"/>
      <c r="AI105" s="4"/>
      <c r="AJ105" s="4"/>
      <c r="AO105" s="4"/>
      <c r="BC105" s="4"/>
      <c r="BD105" s="4"/>
      <c r="BE105" s="4"/>
      <c r="BF105" s="4"/>
      <c r="BG105" s="4"/>
      <c r="BS105" s="63"/>
    </row>
    <row r="106" spans="8:71" s="3" customFormat="1" x14ac:dyDescent="0.35">
      <c r="H106" s="108"/>
      <c r="I106" s="4"/>
      <c r="AC106" s="4"/>
      <c r="AD106" s="4"/>
      <c r="AI106" s="4"/>
      <c r="AJ106" s="4"/>
      <c r="AO106" s="4"/>
      <c r="BC106" s="4"/>
      <c r="BD106" s="4"/>
      <c r="BE106" s="4"/>
      <c r="BF106" s="4"/>
      <c r="BG106" s="4"/>
      <c r="BS106" s="63"/>
    </row>
    <row r="107" spans="8:71" s="3" customFormat="1" x14ac:dyDescent="0.35">
      <c r="H107" s="108"/>
      <c r="I107" s="4"/>
      <c r="AC107" s="4"/>
      <c r="AD107" s="4"/>
      <c r="AI107" s="4"/>
      <c r="AJ107" s="4"/>
      <c r="AO107" s="4"/>
      <c r="BC107" s="4"/>
      <c r="BD107" s="4"/>
      <c r="BE107" s="4"/>
      <c r="BF107" s="4"/>
      <c r="BG107" s="4"/>
      <c r="BS107" s="63"/>
    </row>
    <row r="108" spans="8:71" s="3" customFormat="1" x14ac:dyDescent="0.35">
      <c r="H108" s="108"/>
      <c r="I108" s="4"/>
      <c r="AC108" s="4"/>
      <c r="AD108" s="4"/>
      <c r="AI108" s="4"/>
      <c r="AJ108" s="4"/>
      <c r="AO108" s="4"/>
      <c r="BC108" s="4"/>
      <c r="BD108" s="4"/>
      <c r="BE108" s="4"/>
      <c r="BF108" s="4"/>
      <c r="BG108" s="4"/>
      <c r="BS108" s="63"/>
    </row>
    <row r="109" spans="8:71" s="3" customFormat="1" x14ac:dyDescent="0.35">
      <c r="H109" s="108"/>
      <c r="I109" s="4"/>
      <c r="AC109" s="4"/>
      <c r="AD109" s="4"/>
      <c r="AI109" s="4"/>
      <c r="AJ109" s="4"/>
      <c r="AO109" s="4"/>
      <c r="BC109" s="4"/>
      <c r="BD109" s="4"/>
      <c r="BE109" s="4"/>
      <c r="BF109" s="4"/>
      <c r="BG109" s="4"/>
      <c r="BS109" s="63"/>
    </row>
    <row r="110" spans="8:71" s="3" customFormat="1" x14ac:dyDescent="0.35">
      <c r="H110" s="108"/>
      <c r="I110" s="4"/>
      <c r="AC110" s="4"/>
      <c r="AD110" s="4"/>
      <c r="AI110" s="4"/>
      <c r="AJ110" s="4"/>
      <c r="AO110" s="4"/>
      <c r="BC110" s="4"/>
      <c r="BD110" s="4"/>
      <c r="BE110" s="4"/>
      <c r="BF110" s="4"/>
      <c r="BG110" s="4"/>
      <c r="BS110" s="63"/>
    </row>
    <row r="111" spans="8:71" s="3" customFormat="1" x14ac:dyDescent="0.35">
      <c r="H111" s="108"/>
      <c r="I111" s="4"/>
      <c r="AC111" s="4"/>
      <c r="AD111" s="4"/>
      <c r="AI111" s="4"/>
      <c r="AJ111" s="4"/>
      <c r="AO111" s="4"/>
      <c r="BC111" s="4"/>
      <c r="BD111" s="4"/>
      <c r="BE111" s="4"/>
      <c r="BF111" s="4"/>
      <c r="BG111" s="4"/>
      <c r="BS111" s="63"/>
    </row>
    <row r="112" spans="8:71" s="3" customFormat="1" x14ac:dyDescent="0.35">
      <c r="H112" s="108"/>
      <c r="I112" s="4"/>
      <c r="AC112" s="4"/>
      <c r="AD112" s="4"/>
      <c r="AI112" s="4"/>
      <c r="AJ112" s="4"/>
      <c r="AO112" s="4"/>
      <c r="BC112" s="4"/>
      <c r="BD112" s="4"/>
      <c r="BE112" s="4"/>
      <c r="BF112" s="4"/>
      <c r="BG112" s="4"/>
      <c r="BS112" s="63"/>
    </row>
    <row r="113" spans="8:71" s="3" customFormat="1" x14ac:dyDescent="0.35">
      <c r="H113" s="108"/>
      <c r="I113" s="4"/>
      <c r="AC113" s="4"/>
      <c r="AD113" s="4"/>
      <c r="AI113" s="4"/>
      <c r="AJ113" s="4"/>
      <c r="AO113" s="4"/>
      <c r="BC113" s="4"/>
      <c r="BD113" s="4"/>
      <c r="BE113" s="4"/>
      <c r="BF113" s="4"/>
      <c r="BG113" s="4"/>
      <c r="BS113" s="63"/>
    </row>
    <row r="114" spans="8:71" s="3" customFormat="1" x14ac:dyDescent="0.35">
      <c r="H114" s="108"/>
      <c r="I114" s="4"/>
      <c r="AC114" s="4"/>
      <c r="AD114" s="4"/>
      <c r="AI114" s="4"/>
      <c r="AJ114" s="4"/>
      <c r="AO114" s="4"/>
      <c r="BC114" s="4"/>
      <c r="BD114" s="4"/>
      <c r="BE114" s="4"/>
      <c r="BF114" s="4"/>
      <c r="BG114" s="4"/>
      <c r="BS114" s="63"/>
    </row>
    <row r="115" spans="8:71" s="3" customFormat="1" x14ac:dyDescent="0.35">
      <c r="H115" s="108"/>
      <c r="I115" s="4"/>
      <c r="AC115" s="4"/>
      <c r="AD115" s="4"/>
      <c r="AI115" s="4"/>
      <c r="AJ115" s="4"/>
      <c r="AO115" s="4"/>
      <c r="BC115" s="4"/>
      <c r="BD115" s="4"/>
      <c r="BE115" s="4"/>
      <c r="BF115" s="4"/>
      <c r="BG115" s="4"/>
      <c r="BS115" s="63"/>
    </row>
    <row r="116" spans="8:71" s="3" customFormat="1" x14ac:dyDescent="0.35">
      <c r="H116" s="108"/>
      <c r="I116" s="4"/>
      <c r="AC116" s="4"/>
      <c r="AD116" s="4"/>
      <c r="AI116" s="4"/>
      <c r="AJ116" s="4"/>
      <c r="AO116" s="4"/>
      <c r="BC116" s="4"/>
      <c r="BD116" s="4"/>
      <c r="BE116" s="4"/>
      <c r="BF116" s="4"/>
      <c r="BG116" s="4"/>
      <c r="BS116" s="63"/>
    </row>
    <row r="117" spans="8:71" s="3" customFormat="1" x14ac:dyDescent="0.35">
      <c r="H117" s="108"/>
      <c r="I117" s="4"/>
      <c r="AC117" s="4"/>
      <c r="AD117" s="4"/>
      <c r="AI117" s="4"/>
      <c r="AJ117" s="4"/>
      <c r="AO117" s="4"/>
      <c r="BC117" s="4"/>
      <c r="BD117" s="4"/>
      <c r="BE117" s="4"/>
      <c r="BF117" s="4"/>
      <c r="BG117" s="4"/>
      <c r="BS117" s="63"/>
    </row>
    <row r="118" spans="8:71" s="3" customFormat="1" x14ac:dyDescent="0.35">
      <c r="H118" s="108"/>
      <c r="I118" s="4"/>
      <c r="AC118" s="4"/>
      <c r="AD118" s="4"/>
      <c r="AI118" s="4"/>
      <c r="AJ118" s="4"/>
      <c r="AO118" s="4"/>
      <c r="BC118" s="4"/>
      <c r="BD118" s="4"/>
      <c r="BE118" s="4"/>
      <c r="BF118" s="4"/>
      <c r="BG118" s="4"/>
      <c r="BS118" s="63"/>
    </row>
    <row r="119" spans="8:71" s="3" customFormat="1" x14ac:dyDescent="0.35">
      <c r="H119" s="108"/>
      <c r="I119" s="4"/>
      <c r="AC119" s="4"/>
      <c r="AD119" s="4"/>
      <c r="AI119" s="4"/>
      <c r="AJ119" s="4"/>
      <c r="AO119" s="4"/>
      <c r="BC119" s="4"/>
      <c r="BD119" s="4"/>
      <c r="BE119" s="4"/>
      <c r="BF119" s="4"/>
      <c r="BG119" s="4"/>
      <c r="BS119" s="63"/>
    </row>
    <row r="120" spans="8:71" s="3" customFormat="1" x14ac:dyDescent="0.35">
      <c r="H120" s="108"/>
      <c r="I120" s="4"/>
      <c r="AC120" s="4"/>
      <c r="AD120" s="4"/>
      <c r="AI120" s="4"/>
      <c r="AJ120" s="4"/>
      <c r="AO120" s="4"/>
      <c r="BC120" s="4"/>
      <c r="BD120" s="4"/>
      <c r="BE120" s="4"/>
      <c r="BF120" s="4"/>
      <c r="BG120" s="4"/>
      <c r="BS120" s="63"/>
    </row>
    <row r="121" spans="8:71" s="3" customFormat="1" x14ac:dyDescent="0.35">
      <c r="H121" s="108"/>
      <c r="I121" s="4"/>
      <c r="AC121" s="4"/>
      <c r="AD121" s="4"/>
      <c r="AI121" s="4"/>
      <c r="AJ121" s="4"/>
      <c r="AO121" s="4"/>
      <c r="BC121" s="4"/>
      <c r="BD121" s="4"/>
      <c r="BE121" s="4"/>
      <c r="BF121" s="4"/>
      <c r="BG121" s="4"/>
      <c r="BS121" s="63"/>
    </row>
    <row r="122" spans="8:71" s="3" customFormat="1" x14ac:dyDescent="0.35">
      <c r="H122" s="108"/>
      <c r="I122" s="4"/>
      <c r="AC122" s="4"/>
      <c r="AD122" s="4"/>
      <c r="AI122" s="4"/>
      <c r="AJ122" s="4"/>
      <c r="AO122" s="4"/>
      <c r="BC122" s="4"/>
      <c r="BD122" s="4"/>
      <c r="BE122" s="4"/>
      <c r="BF122" s="4"/>
      <c r="BG122" s="4"/>
      <c r="BS122" s="63"/>
    </row>
    <row r="123" spans="8:71" s="3" customFormat="1" x14ac:dyDescent="0.35">
      <c r="H123" s="108"/>
      <c r="I123" s="4"/>
      <c r="AC123" s="4"/>
      <c r="AD123" s="4"/>
      <c r="AI123" s="4"/>
      <c r="AJ123" s="4"/>
      <c r="AO123" s="4"/>
      <c r="BC123" s="4"/>
      <c r="BD123" s="4"/>
      <c r="BE123" s="4"/>
      <c r="BF123" s="4"/>
      <c r="BG123" s="4"/>
      <c r="BS123" s="63"/>
    </row>
    <row r="124" spans="8:71" s="3" customFormat="1" x14ac:dyDescent="0.35">
      <c r="H124" s="108"/>
      <c r="I124" s="4"/>
      <c r="AC124" s="4"/>
      <c r="AD124" s="4"/>
      <c r="AI124" s="4"/>
      <c r="AJ124" s="4"/>
      <c r="AO124" s="4"/>
      <c r="BC124" s="4"/>
      <c r="BD124" s="4"/>
      <c r="BE124" s="4"/>
      <c r="BF124" s="4"/>
      <c r="BG124" s="4"/>
      <c r="BS124" s="63"/>
    </row>
    <row r="125" spans="8:71" s="3" customFormat="1" x14ac:dyDescent="0.35">
      <c r="H125" s="108"/>
      <c r="I125" s="4"/>
      <c r="AC125" s="4"/>
      <c r="AD125" s="4"/>
      <c r="AI125" s="4"/>
      <c r="AJ125" s="4"/>
      <c r="AO125" s="4"/>
      <c r="BC125" s="4"/>
      <c r="BD125" s="4"/>
      <c r="BE125" s="4"/>
      <c r="BF125" s="4"/>
      <c r="BG125" s="4"/>
      <c r="BS125" s="63"/>
    </row>
    <row r="126" spans="8:71" s="3" customFormat="1" x14ac:dyDescent="0.35">
      <c r="H126" s="108"/>
      <c r="I126" s="4"/>
      <c r="AC126" s="4"/>
      <c r="AD126" s="4"/>
      <c r="AI126" s="4"/>
      <c r="AJ126" s="4"/>
      <c r="AO126" s="4"/>
      <c r="BC126" s="4"/>
      <c r="BD126" s="4"/>
      <c r="BE126" s="4"/>
      <c r="BF126" s="4"/>
      <c r="BG126" s="4"/>
      <c r="BS126" s="63"/>
    </row>
    <row r="127" spans="8:71" s="3" customFormat="1" x14ac:dyDescent="0.35">
      <c r="H127" s="108"/>
      <c r="I127" s="4"/>
      <c r="AC127" s="4"/>
      <c r="AD127" s="4"/>
      <c r="AI127" s="4"/>
      <c r="AJ127" s="4"/>
      <c r="AO127" s="4"/>
      <c r="BC127" s="4"/>
      <c r="BD127" s="4"/>
      <c r="BE127" s="4"/>
      <c r="BF127" s="4"/>
      <c r="BG127" s="4"/>
      <c r="BS127" s="63"/>
    </row>
    <row r="128" spans="8:71" s="3" customFormat="1" x14ac:dyDescent="0.35">
      <c r="H128" s="108"/>
      <c r="I128" s="4"/>
      <c r="AC128" s="4"/>
      <c r="AD128" s="4"/>
      <c r="AI128" s="4"/>
      <c r="AJ128" s="4"/>
      <c r="AO128" s="4"/>
      <c r="BC128" s="4"/>
      <c r="BD128" s="4"/>
      <c r="BE128" s="4"/>
      <c r="BF128" s="4"/>
      <c r="BG128" s="4"/>
      <c r="BS128" s="63"/>
    </row>
    <row r="129" spans="8:71" s="3" customFormat="1" x14ac:dyDescent="0.35">
      <c r="H129" s="108"/>
      <c r="I129" s="4"/>
      <c r="AC129" s="4"/>
      <c r="AD129" s="4"/>
      <c r="AI129" s="4"/>
      <c r="AJ129" s="4"/>
      <c r="AO129" s="4"/>
      <c r="BC129" s="4"/>
      <c r="BD129" s="4"/>
      <c r="BE129" s="4"/>
      <c r="BF129" s="4"/>
      <c r="BG129" s="4"/>
      <c r="BS129" s="63"/>
    </row>
    <row r="130" spans="8:71" s="3" customFormat="1" x14ac:dyDescent="0.35">
      <c r="H130" s="108"/>
      <c r="I130" s="4"/>
      <c r="AC130" s="4"/>
      <c r="AD130" s="4"/>
      <c r="AI130" s="4"/>
      <c r="AJ130" s="4"/>
      <c r="AO130" s="4"/>
      <c r="BC130" s="4"/>
      <c r="BD130" s="4"/>
      <c r="BE130" s="4"/>
      <c r="BF130" s="4"/>
      <c r="BG130" s="4"/>
      <c r="BS130" s="63"/>
    </row>
    <row r="131" spans="8:71" s="3" customFormat="1" x14ac:dyDescent="0.35">
      <c r="H131" s="108"/>
      <c r="I131" s="4"/>
      <c r="AC131" s="4"/>
      <c r="AD131" s="4"/>
      <c r="AI131" s="4"/>
      <c r="AJ131" s="4"/>
      <c r="AO131" s="4"/>
      <c r="BC131" s="4"/>
      <c r="BD131" s="4"/>
      <c r="BE131" s="4"/>
      <c r="BF131" s="4"/>
      <c r="BG131" s="4"/>
      <c r="BS131" s="63"/>
    </row>
    <row r="132" spans="8:71" s="3" customFormat="1" x14ac:dyDescent="0.35">
      <c r="H132" s="108"/>
      <c r="I132" s="4"/>
      <c r="AC132" s="4"/>
      <c r="AD132" s="4"/>
      <c r="AI132" s="4"/>
      <c r="AJ132" s="4"/>
      <c r="AO132" s="4"/>
      <c r="BC132" s="4"/>
      <c r="BD132" s="4"/>
      <c r="BE132" s="4"/>
      <c r="BF132" s="4"/>
      <c r="BG132" s="4"/>
      <c r="BS132" s="63"/>
    </row>
    <row r="133" spans="8:71" s="3" customFormat="1" x14ac:dyDescent="0.35">
      <c r="H133" s="108"/>
      <c r="I133" s="4"/>
      <c r="AC133" s="4"/>
      <c r="AD133" s="4"/>
      <c r="AI133" s="4"/>
      <c r="AJ133" s="4"/>
      <c r="AO133" s="4"/>
      <c r="BC133" s="4"/>
      <c r="BD133" s="4"/>
      <c r="BE133" s="4"/>
      <c r="BF133" s="4"/>
      <c r="BG133" s="4"/>
      <c r="BS133" s="63"/>
    </row>
    <row r="134" spans="8:71" s="3" customFormat="1" x14ac:dyDescent="0.35">
      <c r="H134" s="108"/>
      <c r="I134" s="4"/>
      <c r="AC134" s="4"/>
      <c r="AD134" s="4"/>
      <c r="AI134" s="4"/>
      <c r="AJ134" s="4"/>
      <c r="AO134" s="4"/>
      <c r="BC134" s="4"/>
      <c r="BD134" s="4"/>
      <c r="BE134" s="4"/>
      <c r="BF134" s="4"/>
      <c r="BG134" s="4"/>
      <c r="BS134" s="63"/>
    </row>
    <row r="135" spans="8:71" s="3" customFormat="1" x14ac:dyDescent="0.35">
      <c r="H135" s="108"/>
      <c r="I135" s="4"/>
      <c r="AC135" s="4"/>
      <c r="AD135" s="4"/>
      <c r="AI135" s="4"/>
      <c r="AJ135" s="4"/>
      <c r="AO135" s="4"/>
      <c r="BC135" s="4"/>
      <c r="BD135" s="4"/>
      <c r="BE135" s="4"/>
      <c r="BF135" s="4"/>
      <c r="BG135" s="4"/>
      <c r="BS135" s="63"/>
    </row>
    <row r="136" spans="8:71" s="3" customFormat="1" x14ac:dyDescent="0.35">
      <c r="H136" s="108"/>
      <c r="I136" s="4"/>
      <c r="AC136" s="4"/>
      <c r="AD136" s="4"/>
      <c r="AI136" s="4"/>
      <c r="AJ136" s="4"/>
      <c r="AO136" s="4"/>
      <c r="BC136" s="4"/>
      <c r="BD136" s="4"/>
      <c r="BE136" s="4"/>
      <c r="BF136" s="4"/>
      <c r="BG136" s="4"/>
      <c r="BS136" s="63"/>
    </row>
    <row r="137" spans="8:71" s="3" customFormat="1" x14ac:dyDescent="0.35">
      <c r="H137" s="108"/>
      <c r="I137" s="4"/>
      <c r="AC137" s="4"/>
      <c r="AD137" s="4"/>
      <c r="AI137" s="4"/>
      <c r="AJ137" s="4"/>
      <c r="AO137" s="4"/>
      <c r="BC137" s="4"/>
      <c r="BD137" s="4"/>
      <c r="BE137" s="4"/>
      <c r="BF137" s="4"/>
      <c r="BG137" s="4"/>
      <c r="BS137" s="63"/>
    </row>
    <row r="138" spans="8:71" s="3" customFormat="1" x14ac:dyDescent="0.35">
      <c r="H138" s="108"/>
      <c r="I138" s="4"/>
      <c r="AC138" s="4"/>
      <c r="AD138" s="4"/>
      <c r="AI138" s="4"/>
      <c r="AJ138" s="4"/>
      <c r="AO138" s="4"/>
      <c r="BC138" s="4"/>
      <c r="BD138" s="4"/>
      <c r="BE138" s="4"/>
      <c r="BF138" s="4"/>
      <c r="BG138" s="4"/>
      <c r="BS138" s="63"/>
    </row>
    <row r="139" spans="8:71" s="3" customFormat="1" x14ac:dyDescent="0.35">
      <c r="H139" s="108"/>
      <c r="I139" s="4"/>
      <c r="AC139" s="4"/>
      <c r="AD139" s="4"/>
      <c r="AI139" s="4"/>
      <c r="AJ139" s="4"/>
      <c r="AO139" s="4"/>
      <c r="BC139" s="4"/>
      <c r="BD139" s="4"/>
      <c r="BE139" s="4"/>
      <c r="BF139" s="4"/>
      <c r="BG139" s="4"/>
      <c r="BS139" s="63"/>
    </row>
    <row r="140" spans="8:71" s="3" customFormat="1" x14ac:dyDescent="0.35">
      <c r="H140" s="108"/>
      <c r="I140" s="4"/>
      <c r="AC140" s="4"/>
      <c r="AD140" s="4"/>
      <c r="AI140" s="4"/>
      <c r="AJ140" s="4"/>
      <c r="AO140" s="4"/>
      <c r="BC140" s="4"/>
      <c r="BD140" s="4"/>
      <c r="BE140" s="4"/>
      <c r="BF140" s="4"/>
      <c r="BG140" s="4"/>
      <c r="BS140" s="63"/>
    </row>
    <row r="141" spans="8:71" s="3" customFormat="1" x14ac:dyDescent="0.35">
      <c r="H141" s="108"/>
      <c r="I141" s="4"/>
      <c r="AC141" s="4"/>
      <c r="AD141" s="4"/>
      <c r="AI141" s="4"/>
      <c r="AJ141" s="4"/>
      <c r="AO141" s="4"/>
      <c r="BC141" s="4"/>
      <c r="BD141" s="4"/>
      <c r="BE141" s="4"/>
      <c r="BF141" s="4"/>
      <c r="BG141" s="4"/>
      <c r="BS141" s="63"/>
    </row>
    <row r="142" spans="8:71" s="3" customFormat="1" x14ac:dyDescent="0.35">
      <c r="H142" s="108"/>
      <c r="I142" s="4"/>
      <c r="AC142" s="4"/>
      <c r="AD142" s="4"/>
      <c r="AI142" s="4"/>
      <c r="AJ142" s="4"/>
      <c r="AO142" s="4"/>
      <c r="BC142" s="4"/>
      <c r="BD142" s="4"/>
      <c r="BE142" s="4"/>
      <c r="BF142" s="4"/>
      <c r="BG142" s="4"/>
      <c r="BS142" s="63"/>
    </row>
    <row r="143" spans="8:71" s="3" customFormat="1" x14ac:dyDescent="0.35">
      <c r="H143" s="108"/>
      <c r="I143" s="4"/>
      <c r="AC143" s="4"/>
      <c r="AD143" s="4"/>
      <c r="AI143" s="4"/>
      <c r="AJ143" s="4"/>
      <c r="AO143" s="4"/>
      <c r="BC143" s="4"/>
      <c r="BD143" s="4"/>
      <c r="BE143" s="4"/>
      <c r="BF143" s="4"/>
      <c r="BG143" s="4"/>
      <c r="BS143" s="63"/>
    </row>
    <row r="144" spans="8:71" s="3" customFormat="1" x14ac:dyDescent="0.35">
      <c r="H144" s="108"/>
      <c r="I144" s="4"/>
      <c r="AC144" s="4"/>
      <c r="AD144" s="4"/>
      <c r="AI144" s="4"/>
      <c r="AJ144" s="4"/>
      <c r="AO144" s="4"/>
      <c r="BC144" s="4"/>
      <c r="BD144" s="4"/>
      <c r="BE144" s="4"/>
      <c r="BF144" s="4"/>
      <c r="BG144" s="4"/>
      <c r="BS144" s="63"/>
    </row>
    <row r="145" spans="8:71" s="3" customFormat="1" x14ac:dyDescent="0.35">
      <c r="H145" s="108"/>
      <c r="I145" s="4"/>
      <c r="AC145" s="4"/>
      <c r="AD145" s="4"/>
      <c r="AI145" s="4"/>
      <c r="AJ145" s="4"/>
      <c r="AO145" s="4"/>
      <c r="BC145" s="4"/>
      <c r="BD145" s="4"/>
      <c r="BE145" s="4"/>
      <c r="BF145" s="4"/>
      <c r="BG145" s="4"/>
      <c r="BS145" s="63"/>
    </row>
    <row r="146" spans="8:71" s="3" customFormat="1" x14ac:dyDescent="0.35">
      <c r="H146" s="108"/>
      <c r="I146" s="4"/>
      <c r="AC146" s="4"/>
      <c r="AD146" s="4"/>
      <c r="AI146" s="4"/>
      <c r="AJ146" s="4"/>
      <c r="AO146" s="4"/>
      <c r="BC146" s="4"/>
      <c r="BD146" s="4"/>
      <c r="BE146" s="4"/>
      <c r="BF146" s="4"/>
      <c r="BG146" s="4"/>
      <c r="BS146" s="63"/>
    </row>
    <row r="147" spans="8:71" s="3" customFormat="1" x14ac:dyDescent="0.35">
      <c r="H147" s="108"/>
      <c r="I147" s="4"/>
      <c r="AC147" s="4"/>
      <c r="AD147" s="4"/>
      <c r="AI147" s="4"/>
      <c r="AJ147" s="4"/>
      <c r="AO147" s="4"/>
      <c r="BC147" s="4"/>
      <c r="BD147" s="4"/>
      <c r="BE147" s="4"/>
      <c r="BF147" s="4"/>
      <c r="BG147" s="4"/>
      <c r="BS147" s="63"/>
    </row>
    <row r="148" spans="8:71" s="3" customFormat="1" x14ac:dyDescent="0.35">
      <c r="H148" s="108"/>
      <c r="I148" s="4"/>
      <c r="AC148" s="4"/>
      <c r="AD148" s="4"/>
      <c r="AI148" s="4"/>
      <c r="AJ148" s="4"/>
      <c r="AO148" s="4"/>
      <c r="BC148" s="4"/>
      <c r="BD148" s="4"/>
      <c r="BE148" s="4"/>
      <c r="BF148" s="4"/>
      <c r="BG148" s="4"/>
      <c r="BS148" s="63"/>
    </row>
    <row r="149" spans="8:71" s="3" customFormat="1" x14ac:dyDescent="0.35">
      <c r="H149" s="108"/>
      <c r="I149" s="4"/>
      <c r="AC149" s="4"/>
      <c r="AD149" s="4"/>
      <c r="AI149" s="4"/>
      <c r="AJ149" s="4"/>
      <c r="AO149" s="4"/>
      <c r="BC149" s="4"/>
      <c r="BD149" s="4"/>
      <c r="BE149" s="4"/>
      <c r="BF149" s="4"/>
      <c r="BG149" s="4"/>
      <c r="BS149" s="63"/>
    </row>
    <row r="150" spans="8:71" s="3" customFormat="1" x14ac:dyDescent="0.35">
      <c r="H150" s="108"/>
      <c r="I150" s="4"/>
      <c r="AC150" s="4"/>
      <c r="AD150" s="4"/>
      <c r="AI150" s="4"/>
      <c r="AJ150" s="4"/>
      <c r="AO150" s="4"/>
      <c r="BC150" s="4"/>
      <c r="BD150" s="4"/>
      <c r="BE150" s="4"/>
      <c r="BF150" s="4"/>
      <c r="BG150" s="4"/>
      <c r="BS150" s="63"/>
    </row>
    <row r="151" spans="8:71" s="3" customFormat="1" x14ac:dyDescent="0.35">
      <c r="H151" s="108"/>
      <c r="I151" s="4"/>
      <c r="AC151" s="4"/>
      <c r="AD151" s="4"/>
      <c r="AI151" s="4"/>
      <c r="AJ151" s="4"/>
      <c r="AO151" s="4"/>
      <c r="BC151" s="4"/>
      <c r="BD151" s="4"/>
      <c r="BE151" s="4"/>
      <c r="BF151" s="4"/>
      <c r="BG151" s="4"/>
      <c r="BS151" s="63"/>
    </row>
    <row r="152" spans="8:71" s="3" customFormat="1" x14ac:dyDescent="0.35">
      <c r="H152" s="108"/>
      <c r="I152" s="4"/>
      <c r="AC152" s="4"/>
      <c r="AD152" s="4"/>
      <c r="AI152" s="4"/>
      <c r="AJ152" s="4"/>
      <c r="AO152" s="4"/>
      <c r="BC152" s="4"/>
      <c r="BD152" s="4"/>
      <c r="BE152" s="4"/>
      <c r="BF152" s="4"/>
      <c r="BG152" s="4"/>
      <c r="BS152" s="63"/>
    </row>
    <row r="153" spans="8:71" s="3" customFormat="1" x14ac:dyDescent="0.35">
      <c r="H153" s="108"/>
      <c r="I153" s="4"/>
      <c r="AC153" s="4"/>
      <c r="AD153" s="4"/>
      <c r="AI153" s="4"/>
      <c r="AJ153" s="4"/>
      <c r="AO153" s="4"/>
      <c r="BC153" s="4"/>
      <c r="BD153" s="4"/>
      <c r="BE153" s="4"/>
      <c r="BF153" s="4"/>
      <c r="BG153" s="4"/>
      <c r="BS153" s="63"/>
    </row>
    <row r="154" spans="8:71" s="3" customFormat="1" x14ac:dyDescent="0.35">
      <c r="H154" s="108"/>
      <c r="I154" s="4"/>
      <c r="AC154" s="4"/>
      <c r="AD154" s="4"/>
      <c r="AI154" s="4"/>
      <c r="AJ154" s="4"/>
      <c r="AO154" s="4"/>
      <c r="BC154" s="4"/>
      <c r="BD154" s="4"/>
      <c r="BE154" s="4"/>
      <c r="BF154" s="4"/>
      <c r="BG154" s="4"/>
      <c r="BS154" s="63"/>
    </row>
    <row r="155" spans="8:71" s="3" customFormat="1" x14ac:dyDescent="0.35">
      <c r="H155" s="108"/>
      <c r="I155" s="4"/>
      <c r="AC155" s="4"/>
      <c r="AD155" s="4"/>
      <c r="AI155" s="4"/>
      <c r="AJ155" s="4"/>
      <c r="AO155" s="4"/>
      <c r="BC155" s="4"/>
      <c r="BD155" s="4"/>
      <c r="BE155" s="4"/>
      <c r="BF155" s="4"/>
      <c r="BG155" s="4"/>
      <c r="BS155" s="63"/>
    </row>
    <row r="156" spans="8:71" s="3" customFormat="1" x14ac:dyDescent="0.35">
      <c r="H156" s="108"/>
      <c r="I156" s="4"/>
      <c r="AC156" s="4"/>
      <c r="AD156" s="4"/>
      <c r="AI156" s="4"/>
      <c r="AJ156" s="4"/>
      <c r="AO156" s="4"/>
      <c r="BC156" s="4"/>
      <c r="BD156" s="4"/>
      <c r="BE156" s="4"/>
      <c r="BF156" s="4"/>
      <c r="BG156" s="4"/>
      <c r="BS156" s="63"/>
    </row>
    <row r="157" spans="8:71" s="3" customFormat="1" x14ac:dyDescent="0.35">
      <c r="H157" s="108"/>
      <c r="I157" s="4"/>
      <c r="AC157" s="4"/>
      <c r="AD157" s="4"/>
      <c r="AI157" s="4"/>
      <c r="AJ157" s="4"/>
      <c r="AO157" s="4"/>
      <c r="BC157" s="4"/>
      <c r="BD157" s="4"/>
      <c r="BE157" s="4"/>
      <c r="BF157" s="4"/>
      <c r="BG157" s="4"/>
      <c r="BS157" s="63"/>
    </row>
    <row r="158" spans="8:71" s="3" customFormat="1" x14ac:dyDescent="0.35">
      <c r="H158" s="108"/>
      <c r="I158" s="4"/>
      <c r="AC158" s="4"/>
      <c r="AD158" s="4"/>
      <c r="AI158" s="4"/>
      <c r="AJ158" s="4"/>
      <c r="AO158" s="4"/>
      <c r="BC158" s="4"/>
      <c r="BD158" s="4"/>
      <c r="BE158" s="4"/>
      <c r="BF158" s="4"/>
      <c r="BG158" s="4"/>
      <c r="BS158" s="63"/>
    </row>
    <row r="159" spans="8:71" s="3" customFormat="1" x14ac:dyDescent="0.35">
      <c r="H159" s="108"/>
      <c r="I159" s="4"/>
      <c r="AC159" s="4"/>
      <c r="AD159" s="4"/>
      <c r="AI159" s="4"/>
      <c r="AJ159" s="4"/>
      <c r="AO159" s="4"/>
      <c r="BC159" s="4"/>
      <c r="BD159" s="4"/>
      <c r="BE159" s="4"/>
      <c r="BF159" s="4"/>
      <c r="BG159" s="4"/>
      <c r="BS159" s="63"/>
    </row>
    <row r="160" spans="8:71" s="3" customFormat="1" x14ac:dyDescent="0.35">
      <c r="H160" s="108"/>
      <c r="I160" s="4"/>
      <c r="AC160" s="4"/>
      <c r="AD160" s="4"/>
      <c r="AI160" s="4"/>
      <c r="AJ160" s="4"/>
      <c r="AO160" s="4"/>
      <c r="BC160" s="4"/>
      <c r="BD160" s="4"/>
      <c r="BE160" s="4"/>
      <c r="BF160" s="4"/>
      <c r="BG160" s="4"/>
      <c r="BS160" s="63"/>
    </row>
    <row r="161" spans="8:71" s="3" customFormat="1" x14ac:dyDescent="0.35">
      <c r="H161" s="108"/>
      <c r="I161" s="4"/>
      <c r="AC161" s="4"/>
      <c r="AD161" s="4"/>
      <c r="AI161" s="4"/>
      <c r="AJ161" s="4"/>
      <c r="AO161" s="4"/>
      <c r="BC161" s="4"/>
      <c r="BD161" s="4"/>
      <c r="BE161" s="4"/>
      <c r="BF161" s="4"/>
      <c r="BG161" s="4"/>
      <c r="BS161" s="63"/>
    </row>
    <row r="162" spans="8:71" s="3" customFormat="1" x14ac:dyDescent="0.35">
      <c r="H162" s="108"/>
      <c r="I162" s="4"/>
      <c r="AC162" s="4"/>
      <c r="AD162" s="4"/>
      <c r="AI162" s="4"/>
      <c r="AJ162" s="4"/>
      <c r="AO162" s="4"/>
      <c r="BC162" s="4"/>
      <c r="BD162" s="4"/>
      <c r="BE162" s="4"/>
      <c r="BF162" s="4"/>
      <c r="BG162" s="4"/>
      <c r="BS162" s="63"/>
    </row>
    <row r="163" spans="8:71" s="3" customFormat="1" x14ac:dyDescent="0.35">
      <c r="H163" s="108"/>
      <c r="I163" s="4"/>
      <c r="AC163" s="4"/>
      <c r="AD163" s="4"/>
      <c r="AI163" s="4"/>
      <c r="AJ163" s="4"/>
      <c r="AO163" s="4"/>
      <c r="BC163" s="4"/>
      <c r="BD163" s="4"/>
      <c r="BE163" s="4"/>
      <c r="BF163" s="4"/>
      <c r="BG163" s="4"/>
      <c r="BS163" s="63"/>
    </row>
    <row r="164" spans="8:71" s="3" customFormat="1" x14ac:dyDescent="0.35">
      <c r="H164" s="108"/>
      <c r="I164" s="4"/>
      <c r="AC164" s="4"/>
      <c r="AD164" s="4"/>
      <c r="AI164" s="4"/>
      <c r="AJ164" s="4"/>
      <c r="AO164" s="4"/>
      <c r="BC164" s="4"/>
      <c r="BD164" s="4"/>
      <c r="BE164" s="4"/>
      <c r="BF164" s="4"/>
      <c r="BG164" s="4"/>
      <c r="BS164" s="63"/>
    </row>
    <row r="165" spans="8:71" s="3" customFormat="1" x14ac:dyDescent="0.35">
      <c r="H165" s="108"/>
      <c r="I165" s="4"/>
      <c r="AC165" s="4"/>
      <c r="AD165" s="4"/>
      <c r="AI165" s="4"/>
      <c r="AJ165" s="4"/>
      <c r="AO165" s="4"/>
      <c r="BC165" s="4"/>
      <c r="BD165" s="4"/>
      <c r="BE165" s="4"/>
      <c r="BF165" s="4"/>
      <c r="BG165" s="4"/>
      <c r="BS165" s="63"/>
    </row>
    <row r="166" spans="8:71" s="3" customFormat="1" x14ac:dyDescent="0.35">
      <c r="H166" s="108"/>
      <c r="I166" s="4"/>
      <c r="AC166" s="4"/>
      <c r="AD166" s="4"/>
      <c r="AI166" s="4"/>
      <c r="AJ166" s="4"/>
      <c r="AO166" s="4"/>
      <c r="BC166" s="4"/>
      <c r="BD166" s="4"/>
      <c r="BE166" s="4"/>
      <c r="BF166" s="4"/>
      <c r="BG166" s="4"/>
      <c r="BS166" s="63"/>
    </row>
    <row r="167" spans="8:71" s="3" customFormat="1" x14ac:dyDescent="0.35">
      <c r="H167" s="108"/>
      <c r="I167" s="4"/>
      <c r="AC167" s="4"/>
      <c r="AD167" s="4"/>
      <c r="AI167" s="4"/>
      <c r="AJ167" s="4"/>
      <c r="AO167" s="4"/>
      <c r="BC167" s="4"/>
      <c r="BD167" s="4"/>
      <c r="BE167" s="4"/>
      <c r="BF167" s="4"/>
      <c r="BG167" s="4"/>
      <c r="BS167" s="63"/>
    </row>
    <row r="168" spans="8:71" s="3" customFormat="1" x14ac:dyDescent="0.35">
      <c r="H168" s="108"/>
      <c r="I168" s="4"/>
      <c r="AC168" s="4"/>
      <c r="AD168" s="4"/>
      <c r="AI168" s="4"/>
      <c r="AJ168" s="4"/>
      <c r="AO168" s="4"/>
      <c r="BC168" s="4"/>
      <c r="BD168" s="4"/>
      <c r="BE168" s="4"/>
      <c r="BF168" s="4"/>
      <c r="BG168" s="4"/>
      <c r="BS168" s="63"/>
    </row>
    <row r="169" spans="8:71" s="3" customFormat="1" x14ac:dyDescent="0.35">
      <c r="H169" s="108"/>
      <c r="I169" s="4"/>
      <c r="AC169" s="4"/>
      <c r="AD169" s="4"/>
      <c r="AI169" s="4"/>
      <c r="AJ169" s="4"/>
      <c r="AO169" s="4"/>
      <c r="BC169" s="4"/>
      <c r="BD169" s="4"/>
      <c r="BE169" s="4"/>
      <c r="BF169" s="4"/>
      <c r="BG169" s="4"/>
      <c r="BS169" s="63"/>
    </row>
    <row r="170" spans="8:71" s="3" customFormat="1" x14ac:dyDescent="0.35">
      <c r="H170" s="108"/>
      <c r="I170" s="4"/>
      <c r="AC170" s="4"/>
      <c r="AD170" s="4"/>
      <c r="AI170" s="4"/>
      <c r="AJ170" s="4"/>
      <c r="AO170" s="4"/>
      <c r="BC170" s="4"/>
      <c r="BD170" s="4"/>
      <c r="BE170" s="4"/>
      <c r="BF170" s="4"/>
      <c r="BG170" s="4"/>
      <c r="BS170" s="63"/>
    </row>
    <row r="171" spans="8:71" s="3" customFormat="1" x14ac:dyDescent="0.35">
      <c r="H171" s="108"/>
      <c r="I171" s="4"/>
      <c r="AC171" s="4"/>
      <c r="AD171" s="4"/>
      <c r="AI171" s="4"/>
      <c r="AJ171" s="4"/>
      <c r="AO171" s="4"/>
      <c r="BC171" s="4"/>
      <c r="BD171" s="4"/>
      <c r="BE171" s="4"/>
      <c r="BF171" s="4"/>
      <c r="BG171" s="4"/>
      <c r="BS171" s="63"/>
    </row>
    <row r="172" spans="8:71" s="3" customFormat="1" x14ac:dyDescent="0.35">
      <c r="H172" s="108"/>
      <c r="I172" s="4"/>
      <c r="AC172" s="4"/>
      <c r="AD172" s="4"/>
      <c r="AI172" s="4"/>
      <c r="AJ172" s="4"/>
      <c r="AO172" s="4"/>
      <c r="BC172" s="4"/>
      <c r="BD172" s="4"/>
      <c r="BE172" s="4"/>
      <c r="BF172" s="4"/>
      <c r="BG172" s="4"/>
      <c r="BS172" s="63"/>
    </row>
    <row r="173" spans="8:71" s="3" customFormat="1" x14ac:dyDescent="0.35">
      <c r="H173" s="108"/>
      <c r="I173" s="4"/>
      <c r="AC173" s="4"/>
      <c r="AD173" s="4"/>
      <c r="AI173" s="4"/>
      <c r="AJ173" s="4"/>
      <c r="AO173" s="4"/>
      <c r="BC173" s="4"/>
      <c r="BD173" s="4"/>
      <c r="BE173" s="4"/>
      <c r="BF173" s="4"/>
      <c r="BG173" s="4"/>
      <c r="BS173" s="63"/>
    </row>
    <row r="174" spans="8:71" s="3" customFormat="1" x14ac:dyDescent="0.35">
      <c r="H174" s="108"/>
      <c r="I174" s="4"/>
      <c r="AC174" s="4"/>
      <c r="AD174" s="4"/>
      <c r="AI174" s="4"/>
      <c r="AJ174" s="4"/>
      <c r="AO174" s="4"/>
      <c r="BC174" s="4"/>
      <c r="BD174" s="4"/>
      <c r="BE174" s="4"/>
      <c r="BF174" s="4"/>
      <c r="BG174" s="4"/>
      <c r="BS174" s="63"/>
    </row>
    <row r="175" spans="8:71" s="3" customFormat="1" x14ac:dyDescent="0.35">
      <c r="H175" s="108"/>
      <c r="I175" s="4"/>
      <c r="AC175" s="4"/>
      <c r="AD175" s="4"/>
      <c r="AI175" s="4"/>
      <c r="AJ175" s="4"/>
      <c r="AO175" s="4"/>
      <c r="BC175" s="4"/>
      <c r="BD175" s="4"/>
      <c r="BE175" s="4"/>
      <c r="BF175" s="4"/>
      <c r="BG175" s="4"/>
      <c r="BS175" s="63"/>
    </row>
    <row r="176" spans="8:71" s="3" customFormat="1" x14ac:dyDescent="0.35">
      <c r="H176" s="108"/>
      <c r="I176" s="4"/>
      <c r="AC176" s="4"/>
      <c r="AD176" s="4"/>
      <c r="AI176" s="4"/>
      <c r="AJ176" s="4"/>
      <c r="AO176" s="4"/>
      <c r="BC176" s="4"/>
      <c r="BD176" s="4"/>
      <c r="BE176" s="4"/>
      <c r="BF176" s="4"/>
      <c r="BG176" s="4"/>
      <c r="BS176" s="63"/>
    </row>
    <row r="177" spans="8:71" s="3" customFormat="1" x14ac:dyDescent="0.35">
      <c r="H177" s="108"/>
      <c r="I177" s="4"/>
      <c r="AC177" s="4"/>
      <c r="AD177" s="4"/>
      <c r="AI177" s="4"/>
      <c r="AJ177" s="4"/>
      <c r="AO177" s="4"/>
      <c r="BC177" s="4"/>
      <c r="BD177" s="4"/>
      <c r="BE177" s="4"/>
      <c r="BF177" s="4"/>
      <c r="BG177" s="4"/>
      <c r="BS177" s="63"/>
    </row>
    <row r="178" spans="8:71" s="3" customFormat="1" x14ac:dyDescent="0.35">
      <c r="H178" s="108"/>
      <c r="I178" s="4"/>
      <c r="AC178" s="4"/>
      <c r="AD178" s="4"/>
      <c r="AI178" s="4"/>
      <c r="AJ178" s="4"/>
      <c r="AO178" s="4"/>
      <c r="BC178" s="4"/>
      <c r="BD178" s="4"/>
      <c r="BE178" s="4"/>
      <c r="BF178" s="4"/>
      <c r="BG178" s="4"/>
      <c r="BS178" s="63"/>
    </row>
    <row r="179" spans="8:71" s="3" customFormat="1" x14ac:dyDescent="0.35">
      <c r="H179" s="108"/>
      <c r="I179" s="4"/>
      <c r="AC179" s="4"/>
      <c r="AD179" s="4"/>
      <c r="AI179" s="4"/>
      <c r="AJ179" s="4"/>
      <c r="AO179" s="4"/>
      <c r="BC179" s="4"/>
      <c r="BD179" s="4"/>
      <c r="BE179" s="4"/>
      <c r="BF179" s="4"/>
      <c r="BG179" s="4"/>
      <c r="BS179" s="63"/>
    </row>
    <row r="180" spans="8:71" s="3" customFormat="1" x14ac:dyDescent="0.35">
      <c r="H180" s="108"/>
      <c r="I180" s="4"/>
      <c r="AC180" s="4"/>
      <c r="AD180" s="4"/>
      <c r="AI180" s="4"/>
      <c r="AJ180" s="4"/>
      <c r="AO180" s="4"/>
      <c r="BC180" s="4"/>
      <c r="BD180" s="4"/>
      <c r="BE180" s="4"/>
      <c r="BF180" s="4"/>
      <c r="BG180" s="4"/>
      <c r="BS180" s="63"/>
    </row>
    <row r="181" spans="8:71" s="3" customFormat="1" x14ac:dyDescent="0.35">
      <c r="H181" s="108"/>
      <c r="I181" s="4"/>
      <c r="AC181" s="4"/>
      <c r="AD181" s="4"/>
      <c r="AI181" s="4"/>
      <c r="AJ181" s="4"/>
      <c r="AO181" s="4"/>
      <c r="BC181" s="4"/>
      <c r="BD181" s="4"/>
      <c r="BE181" s="4"/>
      <c r="BF181" s="4"/>
      <c r="BG181" s="4"/>
      <c r="BS181" s="63"/>
    </row>
    <row r="182" spans="8:71" s="3" customFormat="1" x14ac:dyDescent="0.35">
      <c r="H182" s="108"/>
      <c r="I182" s="4"/>
      <c r="AC182" s="4"/>
      <c r="AD182" s="4"/>
      <c r="AI182" s="4"/>
      <c r="AJ182" s="4"/>
      <c r="AO182" s="4"/>
      <c r="BC182" s="4"/>
      <c r="BD182" s="4"/>
      <c r="BE182" s="4"/>
      <c r="BF182" s="4"/>
      <c r="BG182" s="4"/>
      <c r="BS182" s="63"/>
    </row>
    <row r="183" spans="8:71" s="3" customFormat="1" x14ac:dyDescent="0.35">
      <c r="H183" s="108"/>
      <c r="I183" s="4"/>
      <c r="AC183" s="4"/>
      <c r="AD183" s="4"/>
      <c r="AI183" s="4"/>
      <c r="AJ183" s="4"/>
      <c r="AO183" s="4"/>
      <c r="BC183" s="4"/>
      <c r="BD183" s="4"/>
      <c r="BE183" s="4"/>
      <c r="BF183" s="4"/>
      <c r="BG183" s="4"/>
      <c r="BS183" s="63"/>
    </row>
    <row r="184" spans="8:71" s="3" customFormat="1" x14ac:dyDescent="0.35">
      <c r="H184" s="108"/>
      <c r="I184" s="4"/>
      <c r="AC184" s="4"/>
      <c r="AD184" s="4"/>
      <c r="AI184" s="4"/>
      <c r="AJ184" s="4"/>
      <c r="AO184" s="4"/>
      <c r="BC184" s="4"/>
      <c r="BD184" s="4"/>
      <c r="BE184" s="4"/>
      <c r="BF184" s="4"/>
      <c r="BG184" s="4"/>
      <c r="BS184" s="63"/>
    </row>
    <row r="185" spans="8:71" s="3" customFormat="1" x14ac:dyDescent="0.35">
      <c r="H185" s="108"/>
      <c r="I185" s="4"/>
      <c r="AC185" s="4"/>
      <c r="AD185" s="4"/>
      <c r="AI185" s="4"/>
      <c r="AJ185" s="4"/>
      <c r="AO185" s="4"/>
      <c r="BC185" s="4"/>
      <c r="BD185" s="4"/>
      <c r="BE185" s="4"/>
      <c r="BF185" s="4"/>
      <c r="BG185" s="4"/>
      <c r="BS185" s="63"/>
    </row>
    <row r="186" spans="8:71" s="3" customFormat="1" x14ac:dyDescent="0.35">
      <c r="H186" s="108"/>
      <c r="I186" s="4"/>
      <c r="AC186" s="4"/>
      <c r="AD186" s="4"/>
      <c r="AI186" s="4"/>
      <c r="AJ186" s="4"/>
      <c r="AO186" s="4"/>
      <c r="BC186" s="4"/>
      <c r="BD186" s="4"/>
      <c r="BE186" s="4"/>
      <c r="BF186" s="4"/>
      <c r="BG186" s="4"/>
      <c r="BS186" s="63"/>
    </row>
    <row r="187" spans="8:71" s="3" customFormat="1" x14ac:dyDescent="0.35">
      <c r="H187" s="108"/>
      <c r="I187" s="4"/>
      <c r="AC187" s="4"/>
      <c r="AD187" s="4"/>
      <c r="AI187" s="4"/>
      <c r="AJ187" s="4"/>
      <c r="AO187" s="4"/>
      <c r="BC187" s="4"/>
      <c r="BD187" s="4"/>
      <c r="BE187" s="4"/>
      <c r="BF187" s="4"/>
      <c r="BG187" s="4"/>
      <c r="BS187" s="63"/>
    </row>
    <row r="188" spans="8:71" s="3" customFormat="1" x14ac:dyDescent="0.35">
      <c r="H188" s="108"/>
      <c r="I188" s="4"/>
      <c r="AC188" s="4"/>
      <c r="AD188" s="4"/>
      <c r="AI188" s="4"/>
      <c r="AJ188" s="4"/>
      <c r="AO188" s="4"/>
      <c r="BC188" s="4"/>
      <c r="BD188" s="4"/>
      <c r="BE188" s="4"/>
      <c r="BF188" s="4"/>
      <c r="BG188" s="4"/>
      <c r="BS188" s="63"/>
    </row>
    <row r="189" spans="8:71" s="3" customFormat="1" x14ac:dyDescent="0.35">
      <c r="H189" s="108"/>
      <c r="I189" s="4"/>
      <c r="AC189" s="4"/>
      <c r="AD189" s="4"/>
      <c r="AI189" s="4"/>
      <c r="AJ189" s="4"/>
      <c r="AO189" s="4"/>
      <c r="BC189" s="4"/>
      <c r="BD189" s="4"/>
      <c r="BE189" s="4"/>
      <c r="BF189" s="4"/>
      <c r="BG189" s="4"/>
      <c r="BS189" s="63"/>
    </row>
    <row r="190" spans="8:71" s="3" customFormat="1" x14ac:dyDescent="0.35">
      <c r="H190" s="108"/>
      <c r="I190" s="4"/>
      <c r="AC190" s="4"/>
      <c r="AD190" s="4"/>
      <c r="AI190" s="4"/>
      <c r="AJ190" s="4"/>
      <c r="AO190" s="4"/>
      <c r="BC190" s="4"/>
      <c r="BD190" s="4"/>
      <c r="BE190" s="4"/>
      <c r="BF190" s="4"/>
      <c r="BG190" s="4"/>
      <c r="BS190" s="63"/>
    </row>
    <row r="191" spans="8:71" s="3" customFormat="1" x14ac:dyDescent="0.35">
      <c r="H191" s="108"/>
      <c r="I191" s="4"/>
      <c r="AC191" s="4"/>
      <c r="AD191" s="4"/>
      <c r="AI191" s="4"/>
      <c r="AJ191" s="4"/>
      <c r="AO191" s="4"/>
      <c r="BC191" s="4"/>
      <c r="BD191" s="4"/>
      <c r="BE191" s="4"/>
      <c r="BF191" s="4"/>
      <c r="BG191" s="4"/>
      <c r="BS191" s="63"/>
    </row>
    <row r="192" spans="8:71" s="3" customFormat="1" x14ac:dyDescent="0.35">
      <c r="H192" s="108"/>
      <c r="I192" s="4"/>
      <c r="AC192" s="4"/>
      <c r="AD192" s="4"/>
      <c r="AI192" s="4"/>
      <c r="AJ192" s="4"/>
      <c r="AO192" s="4"/>
      <c r="BC192" s="4"/>
      <c r="BD192" s="4"/>
      <c r="BE192" s="4"/>
      <c r="BF192" s="4"/>
      <c r="BG192" s="4"/>
      <c r="BS192" s="63"/>
    </row>
    <row r="193" spans="8:71" s="3" customFormat="1" x14ac:dyDescent="0.35">
      <c r="H193" s="108"/>
      <c r="I193" s="4"/>
      <c r="AC193" s="4"/>
      <c r="AD193" s="4"/>
      <c r="AI193" s="4"/>
      <c r="AJ193" s="4"/>
      <c r="AO193" s="4"/>
      <c r="BC193" s="4"/>
      <c r="BD193" s="4"/>
      <c r="BE193" s="4"/>
      <c r="BF193" s="4"/>
      <c r="BG193" s="4"/>
      <c r="BS193" s="63"/>
    </row>
    <row r="194" spans="8:71" s="3" customFormat="1" x14ac:dyDescent="0.35">
      <c r="H194" s="108"/>
      <c r="I194" s="4"/>
      <c r="AC194" s="4"/>
      <c r="AD194" s="4"/>
      <c r="AI194" s="4"/>
      <c r="AJ194" s="4"/>
      <c r="AO194" s="4"/>
      <c r="BC194" s="4"/>
      <c r="BD194" s="4"/>
      <c r="BE194" s="4"/>
      <c r="BF194" s="4"/>
      <c r="BG194" s="4"/>
      <c r="BS194" s="63"/>
    </row>
    <row r="195" spans="8:71" s="3" customFormat="1" x14ac:dyDescent="0.35">
      <c r="H195" s="108"/>
      <c r="I195" s="4"/>
      <c r="AC195" s="4"/>
      <c r="AD195" s="4"/>
      <c r="AI195" s="4"/>
      <c r="AJ195" s="4"/>
      <c r="AO195" s="4"/>
      <c r="BC195" s="4"/>
      <c r="BD195" s="4"/>
      <c r="BE195" s="4"/>
      <c r="BF195" s="4"/>
      <c r="BG195" s="4"/>
      <c r="BS195" s="63"/>
    </row>
    <row r="196" spans="8:71" s="3" customFormat="1" x14ac:dyDescent="0.35">
      <c r="H196" s="108"/>
      <c r="I196" s="4"/>
      <c r="AC196" s="4"/>
      <c r="AD196" s="4"/>
      <c r="AI196" s="4"/>
      <c r="AJ196" s="4"/>
      <c r="AO196" s="4"/>
      <c r="BC196" s="4"/>
      <c r="BD196" s="4"/>
      <c r="BE196" s="4"/>
      <c r="BF196" s="4"/>
      <c r="BG196" s="4"/>
      <c r="BS196" s="63"/>
    </row>
    <row r="197" spans="8:71" s="3" customFormat="1" x14ac:dyDescent="0.35">
      <c r="H197" s="108"/>
      <c r="I197" s="4"/>
      <c r="AC197" s="4"/>
      <c r="AD197" s="4"/>
      <c r="AI197" s="4"/>
      <c r="AJ197" s="4"/>
      <c r="AO197" s="4"/>
      <c r="BC197" s="4"/>
      <c r="BD197" s="4"/>
      <c r="BE197" s="4"/>
      <c r="BF197" s="4"/>
      <c r="BG197" s="4"/>
      <c r="BS197" s="63"/>
    </row>
    <row r="198" spans="8:71" s="3" customFormat="1" x14ac:dyDescent="0.35">
      <c r="H198" s="108"/>
      <c r="I198" s="4"/>
      <c r="AC198" s="4"/>
      <c r="AD198" s="4"/>
      <c r="AI198" s="4"/>
      <c r="AJ198" s="4"/>
      <c r="AO198" s="4"/>
      <c r="BC198" s="4"/>
      <c r="BD198" s="4"/>
      <c r="BE198" s="4"/>
      <c r="BF198" s="4"/>
      <c r="BG198" s="4"/>
      <c r="BS198" s="63"/>
    </row>
    <row r="199" spans="8:71" s="3" customFormat="1" x14ac:dyDescent="0.35">
      <c r="H199" s="108"/>
      <c r="I199" s="4"/>
      <c r="AC199" s="4"/>
      <c r="AD199" s="4"/>
      <c r="AI199" s="4"/>
      <c r="AJ199" s="4"/>
      <c r="AO199" s="4"/>
      <c r="BC199" s="4"/>
      <c r="BD199" s="4"/>
      <c r="BE199" s="4"/>
      <c r="BF199" s="4"/>
      <c r="BG199" s="4"/>
      <c r="BS199" s="63"/>
    </row>
    <row r="200" spans="8:71" s="3" customFormat="1" x14ac:dyDescent="0.35">
      <c r="H200" s="108"/>
      <c r="I200" s="4"/>
      <c r="AC200" s="4"/>
      <c r="AD200" s="4"/>
      <c r="AI200" s="4"/>
      <c r="AJ200" s="4"/>
      <c r="AO200" s="4"/>
      <c r="BC200" s="4"/>
      <c r="BD200" s="4"/>
      <c r="BE200" s="4"/>
      <c r="BF200" s="4"/>
      <c r="BG200" s="4"/>
      <c r="BS200" s="63"/>
    </row>
    <row r="201" spans="8:71" s="3" customFormat="1" x14ac:dyDescent="0.35">
      <c r="H201" s="108"/>
      <c r="I201" s="4"/>
      <c r="AC201" s="4"/>
      <c r="AD201" s="4"/>
      <c r="AI201" s="4"/>
      <c r="AJ201" s="4"/>
      <c r="AO201" s="4"/>
      <c r="BC201" s="4"/>
      <c r="BD201" s="4"/>
      <c r="BE201" s="4"/>
      <c r="BF201" s="4"/>
      <c r="BG201" s="4"/>
      <c r="BS201" s="63"/>
    </row>
    <row r="202" spans="8:71" s="3" customFormat="1" x14ac:dyDescent="0.35">
      <c r="H202" s="108"/>
      <c r="I202" s="4"/>
      <c r="AC202" s="4"/>
      <c r="AD202" s="4"/>
      <c r="AI202" s="4"/>
      <c r="AJ202" s="4"/>
      <c r="AO202" s="4"/>
      <c r="BC202" s="4"/>
      <c r="BD202" s="4"/>
      <c r="BE202" s="4"/>
      <c r="BF202" s="4"/>
      <c r="BG202" s="4"/>
      <c r="BS202" s="63"/>
    </row>
    <row r="203" spans="8:71" s="3" customFormat="1" x14ac:dyDescent="0.35">
      <c r="H203" s="108"/>
      <c r="I203" s="4"/>
      <c r="AC203" s="4"/>
      <c r="AD203" s="4"/>
      <c r="AI203" s="4"/>
      <c r="AJ203" s="4"/>
      <c r="AO203" s="4"/>
      <c r="BC203" s="4"/>
      <c r="BD203" s="4"/>
      <c r="BE203" s="4"/>
      <c r="BF203" s="4"/>
      <c r="BG203" s="4"/>
      <c r="BS203" s="63"/>
    </row>
    <row r="204" spans="8:71" s="3" customFormat="1" x14ac:dyDescent="0.35">
      <c r="H204" s="108"/>
      <c r="I204" s="4"/>
      <c r="AC204" s="4"/>
      <c r="AD204" s="4"/>
      <c r="AI204" s="4"/>
      <c r="AJ204" s="4"/>
      <c r="AO204" s="4"/>
      <c r="BC204" s="4"/>
      <c r="BD204" s="4"/>
      <c r="BE204" s="4"/>
      <c r="BF204" s="4"/>
      <c r="BG204" s="4"/>
      <c r="BS204" s="63"/>
    </row>
    <row r="205" spans="8:71" s="3" customFormat="1" x14ac:dyDescent="0.35">
      <c r="H205" s="108"/>
      <c r="I205" s="4"/>
      <c r="AC205" s="4"/>
      <c r="AD205" s="4"/>
      <c r="AI205" s="4"/>
      <c r="AJ205" s="4"/>
      <c r="AO205" s="4"/>
      <c r="BC205" s="4"/>
      <c r="BD205" s="4"/>
      <c r="BE205" s="4"/>
      <c r="BF205" s="4"/>
      <c r="BG205" s="4"/>
      <c r="BS205" s="63"/>
    </row>
    <row r="206" spans="8:71" s="3" customFormat="1" x14ac:dyDescent="0.35">
      <c r="H206" s="108"/>
      <c r="I206" s="4"/>
      <c r="AC206" s="4"/>
      <c r="AD206" s="4"/>
      <c r="AI206" s="4"/>
      <c r="AJ206" s="4"/>
      <c r="AO206" s="4"/>
      <c r="BC206" s="4"/>
      <c r="BD206" s="4"/>
      <c r="BE206" s="4"/>
      <c r="BF206" s="4"/>
      <c r="BG206" s="4"/>
      <c r="BS206" s="63"/>
    </row>
    <row r="207" spans="8:71" s="3" customFormat="1" x14ac:dyDescent="0.35">
      <c r="H207" s="108"/>
      <c r="I207" s="4"/>
      <c r="AC207" s="4"/>
      <c r="AD207" s="4"/>
      <c r="AI207" s="4"/>
      <c r="AJ207" s="4"/>
      <c r="AO207" s="4"/>
      <c r="BC207" s="4"/>
      <c r="BD207" s="4"/>
      <c r="BE207" s="4"/>
      <c r="BF207" s="4"/>
      <c r="BG207" s="4"/>
      <c r="BS207" s="63"/>
    </row>
    <row r="208" spans="8:71" s="3" customFormat="1" x14ac:dyDescent="0.35">
      <c r="H208" s="108"/>
      <c r="I208" s="4"/>
      <c r="AC208" s="4"/>
      <c r="AD208" s="4"/>
      <c r="AI208" s="4"/>
      <c r="AJ208" s="4"/>
      <c r="AO208" s="4"/>
      <c r="BC208" s="4"/>
      <c r="BD208" s="4"/>
      <c r="BE208" s="4"/>
      <c r="BF208" s="4"/>
      <c r="BG208" s="4"/>
      <c r="BS208" s="63"/>
    </row>
    <row r="209" spans="8:71" s="3" customFormat="1" x14ac:dyDescent="0.35">
      <c r="H209" s="108"/>
      <c r="I209" s="4"/>
      <c r="AC209" s="4"/>
      <c r="AD209" s="4"/>
      <c r="AI209" s="4"/>
      <c r="AJ209" s="4"/>
      <c r="AO209" s="4"/>
      <c r="BC209" s="4"/>
      <c r="BD209" s="4"/>
      <c r="BE209" s="4"/>
      <c r="BF209" s="4"/>
      <c r="BG209" s="4"/>
      <c r="BS209" s="63"/>
    </row>
    <row r="210" spans="8:71" s="3" customFormat="1" x14ac:dyDescent="0.35">
      <c r="H210" s="108"/>
      <c r="I210" s="4"/>
      <c r="AC210" s="4"/>
      <c r="AD210" s="4"/>
      <c r="AI210" s="4"/>
      <c r="AJ210" s="4"/>
      <c r="AO210" s="4"/>
      <c r="BC210" s="4"/>
      <c r="BD210" s="4"/>
      <c r="BE210" s="4"/>
      <c r="BF210" s="4"/>
      <c r="BG210" s="4"/>
      <c r="BS210" s="63"/>
    </row>
    <row r="211" spans="8:71" s="3" customFormat="1" x14ac:dyDescent="0.35">
      <c r="H211" s="108"/>
      <c r="I211" s="4"/>
      <c r="AC211" s="4"/>
      <c r="AD211" s="4"/>
      <c r="AI211" s="4"/>
      <c r="AJ211" s="4"/>
      <c r="AO211" s="4"/>
      <c r="BC211" s="4"/>
      <c r="BD211" s="4"/>
      <c r="BE211" s="4"/>
      <c r="BF211" s="4"/>
      <c r="BG211" s="4"/>
      <c r="BS211" s="63"/>
    </row>
    <row r="212" spans="8:71" s="3" customFormat="1" x14ac:dyDescent="0.35">
      <c r="H212" s="108"/>
      <c r="I212" s="4"/>
      <c r="AC212" s="4"/>
      <c r="AD212" s="4"/>
      <c r="AI212" s="4"/>
      <c r="AJ212" s="4"/>
      <c r="AO212" s="4"/>
      <c r="BC212" s="4"/>
      <c r="BD212" s="4"/>
      <c r="BE212" s="4"/>
      <c r="BF212" s="4"/>
      <c r="BG212" s="4"/>
      <c r="BS212" s="63"/>
    </row>
    <row r="213" spans="8:71" s="3" customFormat="1" x14ac:dyDescent="0.35">
      <c r="H213" s="108"/>
      <c r="I213" s="4"/>
      <c r="AC213" s="4"/>
      <c r="AD213" s="4"/>
      <c r="AI213" s="4"/>
      <c r="AJ213" s="4"/>
      <c r="AO213" s="4"/>
      <c r="BC213" s="4"/>
      <c r="BD213" s="4"/>
      <c r="BE213" s="4"/>
      <c r="BF213" s="4"/>
      <c r="BG213" s="4"/>
      <c r="BS213" s="63"/>
    </row>
    <row r="214" spans="8:71" s="3" customFormat="1" x14ac:dyDescent="0.35">
      <c r="H214" s="108"/>
      <c r="I214" s="4"/>
      <c r="AC214" s="4"/>
      <c r="AD214" s="4"/>
      <c r="AI214" s="4"/>
      <c r="AJ214" s="4"/>
      <c r="AO214" s="4"/>
      <c r="BC214" s="4"/>
      <c r="BD214" s="4"/>
      <c r="BE214" s="4"/>
      <c r="BF214" s="4"/>
      <c r="BG214" s="4"/>
      <c r="BS214" s="63"/>
    </row>
    <row r="215" spans="8:71" s="3" customFormat="1" x14ac:dyDescent="0.35">
      <c r="H215" s="108"/>
      <c r="I215" s="4"/>
      <c r="AC215" s="4"/>
      <c r="AD215" s="4"/>
      <c r="AI215" s="4"/>
      <c r="AJ215" s="4"/>
      <c r="AO215" s="4"/>
      <c r="BC215" s="4"/>
      <c r="BD215" s="4"/>
      <c r="BE215" s="4"/>
      <c r="BF215" s="4"/>
      <c r="BG215" s="4"/>
      <c r="BS215" s="63"/>
    </row>
    <row r="216" spans="8:71" s="3" customFormat="1" x14ac:dyDescent="0.35">
      <c r="H216" s="108"/>
      <c r="I216" s="4"/>
      <c r="AC216" s="4"/>
      <c r="AD216" s="4"/>
      <c r="AI216" s="4"/>
      <c r="AJ216" s="4"/>
      <c r="AO216" s="4"/>
      <c r="BC216" s="4"/>
      <c r="BD216" s="4"/>
      <c r="BE216" s="4"/>
      <c r="BF216" s="4"/>
      <c r="BG216" s="4"/>
      <c r="BS216" s="63"/>
    </row>
    <row r="217" spans="8:71" s="3" customFormat="1" x14ac:dyDescent="0.35">
      <c r="H217" s="108"/>
      <c r="I217" s="4"/>
      <c r="AC217" s="4"/>
      <c r="AD217" s="4"/>
      <c r="AI217" s="4"/>
      <c r="AJ217" s="4"/>
      <c r="AO217" s="4"/>
      <c r="BC217" s="4"/>
      <c r="BD217" s="4"/>
      <c r="BE217" s="4"/>
      <c r="BF217" s="4"/>
      <c r="BG217" s="4"/>
      <c r="BS217" s="63"/>
    </row>
    <row r="218" spans="8:71" s="3" customFormat="1" x14ac:dyDescent="0.35">
      <c r="H218" s="108"/>
      <c r="I218" s="4"/>
      <c r="AC218" s="4"/>
      <c r="AD218" s="4"/>
      <c r="AI218" s="4"/>
      <c r="AJ218" s="4"/>
      <c r="AO218" s="4"/>
      <c r="BC218" s="4"/>
      <c r="BD218" s="4"/>
      <c r="BE218" s="4"/>
      <c r="BF218" s="4"/>
      <c r="BG218" s="4"/>
      <c r="BS218" s="63"/>
    </row>
    <row r="219" spans="8:71" s="3" customFormat="1" x14ac:dyDescent="0.35">
      <c r="H219" s="108"/>
      <c r="I219" s="4"/>
      <c r="AC219" s="4"/>
      <c r="AD219" s="4"/>
      <c r="AI219" s="4"/>
      <c r="AJ219" s="4"/>
      <c r="AO219" s="4"/>
      <c r="BC219" s="4"/>
      <c r="BD219" s="4"/>
      <c r="BE219" s="4"/>
      <c r="BF219" s="4"/>
      <c r="BG219" s="4"/>
      <c r="BS219" s="63"/>
    </row>
    <row r="220" spans="8:71" s="3" customFormat="1" x14ac:dyDescent="0.35">
      <c r="H220" s="108"/>
      <c r="I220" s="4"/>
      <c r="AC220" s="4"/>
      <c r="AD220" s="4"/>
      <c r="AI220" s="4"/>
      <c r="AJ220" s="4"/>
      <c r="AO220" s="4"/>
      <c r="BC220" s="4"/>
      <c r="BD220" s="4"/>
      <c r="BE220" s="4"/>
      <c r="BF220" s="4"/>
      <c r="BG220" s="4"/>
      <c r="BS220" s="63"/>
    </row>
    <row r="221" spans="8:71" s="3" customFormat="1" x14ac:dyDescent="0.35">
      <c r="H221" s="108"/>
      <c r="I221" s="4"/>
      <c r="AC221" s="4"/>
      <c r="AD221" s="4"/>
      <c r="AI221" s="4"/>
      <c r="AJ221" s="4"/>
      <c r="AO221" s="4"/>
      <c r="BC221" s="4"/>
      <c r="BD221" s="4"/>
      <c r="BE221" s="4"/>
      <c r="BF221" s="4"/>
      <c r="BG221" s="4"/>
      <c r="BS221" s="63"/>
    </row>
    <row r="222" spans="8:71" s="3" customFormat="1" x14ac:dyDescent="0.35">
      <c r="H222" s="108"/>
      <c r="I222" s="4"/>
      <c r="AC222" s="4"/>
      <c r="AD222" s="4"/>
      <c r="AI222" s="4"/>
      <c r="AJ222" s="4"/>
      <c r="AO222" s="4"/>
      <c r="BC222" s="4"/>
      <c r="BD222" s="4"/>
      <c r="BE222" s="4"/>
      <c r="BF222" s="4"/>
      <c r="BG222" s="4"/>
      <c r="BS222" s="63"/>
    </row>
    <row r="223" spans="8:71" s="3" customFormat="1" x14ac:dyDescent="0.35">
      <c r="H223" s="108"/>
      <c r="I223" s="4"/>
      <c r="AC223" s="4"/>
      <c r="AD223" s="4"/>
      <c r="AI223" s="4"/>
      <c r="AJ223" s="4"/>
      <c r="AO223" s="4"/>
      <c r="BC223" s="4"/>
      <c r="BD223" s="4"/>
      <c r="BE223" s="4"/>
      <c r="BF223" s="4"/>
      <c r="BG223" s="4"/>
      <c r="BS223" s="63"/>
    </row>
    <row r="224" spans="8:71" s="3" customFormat="1" x14ac:dyDescent="0.35">
      <c r="H224" s="108"/>
      <c r="I224" s="4"/>
      <c r="AC224" s="4"/>
      <c r="AD224" s="4"/>
      <c r="AI224" s="4"/>
      <c r="AJ224" s="4"/>
      <c r="AO224" s="4"/>
      <c r="BC224" s="4"/>
      <c r="BD224" s="4"/>
      <c r="BE224" s="4"/>
      <c r="BF224" s="4"/>
      <c r="BG224" s="4"/>
      <c r="BS224" s="63"/>
    </row>
    <row r="225" spans="8:71" s="3" customFormat="1" x14ac:dyDescent="0.35">
      <c r="H225" s="108"/>
      <c r="I225" s="4"/>
      <c r="AC225" s="4"/>
      <c r="AD225" s="4"/>
      <c r="AI225" s="4"/>
      <c r="AJ225" s="4"/>
      <c r="AO225" s="4"/>
      <c r="BC225" s="4"/>
      <c r="BD225" s="4"/>
      <c r="BE225" s="4"/>
      <c r="BF225" s="4"/>
      <c r="BG225" s="4"/>
      <c r="BS225" s="63"/>
    </row>
    <row r="226" spans="8:71" s="3" customFormat="1" x14ac:dyDescent="0.35">
      <c r="H226" s="108"/>
      <c r="I226" s="4"/>
      <c r="AC226" s="4"/>
      <c r="AD226" s="4"/>
      <c r="AI226" s="4"/>
      <c r="AJ226" s="4"/>
      <c r="AO226" s="4"/>
      <c r="BC226" s="4"/>
      <c r="BD226" s="4"/>
      <c r="BE226" s="4"/>
      <c r="BF226" s="4"/>
      <c r="BG226" s="4"/>
      <c r="BS226" s="63"/>
    </row>
    <row r="227" spans="8:71" s="3" customFormat="1" x14ac:dyDescent="0.35">
      <c r="H227" s="108"/>
      <c r="I227" s="4"/>
      <c r="AC227" s="4"/>
      <c r="AD227" s="4"/>
      <c r="AI227" s="4"/>
      <c r="AJ227" s="4"/>
      <c r="AO227" s="4"/>
      <c r="BC227" s="4"/>
      <c r="BD227" s="4"/>
      <c r="BE227" s="4"/>
      <c r="BF227" s="4"/>
      <c r="BG227" s="4"/>
      <c r="BS227" s="63"/>
    </row>
    <row r="228" spans="8:71" s="3" customFormat="1" x14ac:dyDescent="0.35">
      <c r="H228" s="108"/>
      <c r="I228" s="4"/>
      <c r="AC228" s="4"/>
      <c r="AD228" s="4"/>
      <c r="AI228" s="4"/>
      <c r="AJ228" s="4"/>
      <c r="AO228" s="4"/>
      <c r="BC228" s="4"/>
      <c r="BD228" s="4"/>
      <c r="BE228" s="4"/>
      <c r="BF228" s="4"/>
      <c r="BG228" s="4"/>
      <c r="BS228" s="63"/>
    </row>
    <row r="229" spans="8:71" s="3" customFormat="1" x14ac:dyDescent="0.35">
      <c r="H229" s="108"/>
      <c r="I229" s="4"/>
      <c r="AC229" s="4"/>
      <c r="AD229" s="4"/>
      <c r="AI229" s="4"/>
      <c r="AJ229" s="4"/>
      <c r="AO229" s="4"/>
      <c r="BC229" s="4"/>
      <c r="BD229" s="4"/>
      <c r="BE229" s="4"/>
      <c r="BF229" s="4"/>
      <c r="BG229" s="4"/>
      <c r="BS229" s="63"/>
    </row>
    <row r="230" spans="8:71" s="3" customFormat="1" x14ac:dyDescent="0.35">
      <c r="H230" s="108"/>
      <c r="I230" s="4"/>
      <c r="AC230" s="4"/>
      <c r="AD230" s="4"/>
      <c r="AI230" s="4"/>
      <c r="AJ230" s="4"/>
      <c r="AO230" s="4"/>
      <c r="BC230" s="4"/>
      <c r="BD230" s="4"/>
      <c r="BE230" s="4"/>
      <c r="BF230" s="4"/>
      <c r="BG230" s="4"/>
      <c r="BS230" s="63"/>
    </row>
    <row r="231" spans="8:71" s="3" customFormat="1" x14ac:dyDescent="0.35">
      <c r="H231" s="108"/>
      <c r="I231" s="4"/>
      <c r="AC231" s="4"/>
      <c r="AD231" s="4"/>
      <c r="AI231" s="4"/>
      <c r="AJ231" s="4"/>
      <c r="AO231" s="4"/>
      <c r="BC231" s="4"/>
      <c r="BD231" s="4"/>
      <c r="BE231" s="4"/>
      <c r="BF231" s="4"/>
      <c r="BG231" s="4"/>
      <c r="BS231" s="63"/>
    </row>
    <row r="232" spans="8:71" s="3" customFormat="1" x14ac:dyDescent="0.35">
      <c r="H232" s="108"/>
      <c r="I232" s="4"/>
      <c r="AC232" s="4"/>
      <c r="AD232" s="4"/>
      <c r="AI232" s="4"/>
      <c r="AJ232" s="4"/>
      <c r="AO232" s="4"/>
      <c r="BC232" s="4"/>
      <c r="BD232" s="4"/>
      <c r="BE232" s="4"/>
      <c r="BF232" s="4"/>
      <c r="BG232" s="4"/>
      <c r="BS232" s="63"/>
    </row>
    <row r="233" spans="8:71" s="3" customFormat="1" x14ac:dyDescent="0.35">
      <c r="H233" s="108"/>
      <c r="I233" s="4"/>
      <c r="AC233" s="4"/>
      <c r="AD233" s="4"/>
      <c r="AI233" s="4"/>
      <c r="AJ233" s="4"/>
      <c r="AO233" s="4"/>
      <c r="BC233" s="4"/>
      <c r="BD233" s="4"/>
      <c r="BE233" s="4"/>
      <c r="BF233" s="4"/>
      <c r="BG233" s="4"/>
      <c r="BS233" s="63"/>
    </row>
    <row r="234" spans="8:71" s="3" customFormat="1" x14ac:dyDescent="0.35">
      <c r="H234" s="108"/>
      <c r="I234" s="4"/>
      <c r="AC234" s="4"/>
      <c r="AD234" s="4"/>
      <c r="AI234" s="4"/>
      <c r="AJ234" s="4"/>
      <c r="AO234" s="4"/>
      <c r="BC234" s="4"/>
      <c r="BD234" s="4"/>
      <c r="BE234" s="4"/>
      <c r="BF234" s="4"/>
      <c r="BG234" s="4"/>
      <c r="BS234" s="63"/>
    </row>
    <row r="235" spans="8:71" s="3" customFormat="1" x14ac:dyDescent="0.35">
      <c r="H235" s="108"/>
      <c r="I235" s="4"/>
      <c r="AC235" s="4"/>
      <c r="AD235" s="4"/>
      <c r="AI235" s="4"/>
      <c r="AJ235" s="4"/>
      <c r="AO235" s="4"/>
      <c r="BC235" s="4"/>
      <c r="BD235" s="4"/>
      <c r="BE235" s="4"/>
      <c r="BF235" s="4"/>
      <c r="BG235" s="4"/>
      <c r="BS235" s="63"/>
    </row>
    <row r="236" spans="8:71" s="3" customFormat="1" x14ac:dyDescent="0.35">
      <c r="H236" s="108"/>
      <c r="I236" s="4"/>
      <c r="AC236" s="4"/>
      <c r="AD236" s="4"/>
      <c r="AI236" s="4"/>
      <c r="AJ236" s="4"/>
      <c r="AO236" s="4"/>
      <c r="BC236" s="4"/>
      <c r="BD236" s="4"/>
      <c r="BE236" s="4"/>
      <c r="BF236" s="4"/>
      <c r="BG236" s="4"/>
      <c r="BS236" s="63"/>
    </row>
    <row r="237" spans="8:71" s="3" customFormat="1" x14ac:dyDescent="0.35">
      <c r="H237" s="108"/>
      <c r="I237" s="4"/>
      <c r="AC237" s="4"/>
      <c r="AD237" s="4"/>
      <c r="AI237" s="4"/>
      <c r="AJ237" s="4"/>
      <c r="AO237" s="4"/>
      <c r="BC237" s="4"/>
      <c r="BD237" s="4"/>
      <c r="BE237" s="4"/>
      <c r="BF237" s="4"/>
      <c r="BG237" s="4"/>
      <c r="BS237" s="63"/>
    </row>
    <row r="238" spans="8:71" s="3" customFormat="1" x14ac:dyDescent="0.35">
      <c r="H238" s="108"/>
      <c r="I238" s="4"/>
      <c r="AC238" s="4"/>
      <c r="AD238" s="4"/>
      <c r="AI238" s="4"/>
      <c r="AJ238" s="4"/>
      <c r="AO238" s="4"/>
      <c r="BC238" s="4"/>
      <c r="BD238" s="4"/>
      <c r="BE238" s="4"/>
      <c r="BF238" s="4"/>
      <c r="BG238" s="4"/>
      <c r="BS238" s="63"/>
    </row>
    <row r="239" spans="8:71" s="3" customFormat="1" x14ac:dyDescent="0.35">
      <c r="H239" s="108"/>
      <c r="I239" s="4"/>
      <c r="AC239" s="4"/>
      <c r="AD239" s="4"/>
      <c r="AI239" s="4"/>
      <c r="AJ239" s="4"/>
      <c r="AO239" s="4"/>
      <c r="BC239" s="4"/>
      <c r="BD239" s="4"/>
      <c r="BE239" s="4"/>
      <c r="BF239" s="4"/>
      <c r="BG239" s="4"/>
      <c r="BS239" s="63"/>
    </row>
    <row r="240" spans="8:71" s="3" customFormat="1" x14ac:dyDescent="0.35">
      <c r="H240" s="108"/>
      <c r="I240" s="4"/>
      <c r="AC240" s="4"/>
      <c r="AD240" s="4"/>
      <c r="AI240" s="4"/>
      <c r="AJ240" s="4"/>
      <c r="AO240" s="4"/>
      <c r="BC240" s="4"/>
      <c r="BD240" s="4"/>
      <c r="BE240" s="4"/>
      <c r="BF240" s="4"/>
      <c r="BG240" s="4"/>
      <c r="BS240" s="63"/>
    </row>
    <row r="241" spans="8:71" s="3" customFormat="1" x14ac:dyDescent="0.35">
      <c r="H241" s="108"/>
      <c r="I241" s="4"/>
      <c r="AC241" s="4"/>
      <c r="AD241" s="4"/>
      <c r="AI241" s="4"/>
      <c r="AJ241" s="4"/>
      <c r="AO241" s="4"/>
      <c r="BC241" s="4"/>
      <c r="BD241" s="4"/>
      <c r="BE241" s="4"/>
      <c r="BF241" s="4"/>
      <c r="BG241" s="4"/>
      <c r="BS241" s="63"/>
    </row>
    <row r="242" spans="8:71" s="3" customFormat="1" x14ac:dyDescent="0.35">
      <c r="H242" s="108"/>
      <c r="I242" s="4"/>
      <c r="AC242" s="4"/>
      <c r="AD242" s="4"/>
      <c r="AI242" s="4"/>
      <c r="AJ242" s="4"/>
      <c r="AO242" s="4"/>
      <c r="BC242" s="4"/>
      <c r="BD242" s="4"/>
      <c r="BE242" s="4"/>
      <c r="BF242" s="4"/>
      <c r="BG242" s="4"/>
      <c r="BS242" s="63"/>
    </row>
    <row r="243" spans="8:71" s="3" customFormat="1" x14ac:dyDescent="0.35">
      <c r="H243" s="108"/>
      <c r="I243" s="4"/>
      <c r="AC243" s="4"/>
      <c r="AD243" s="4"/>
      <c r="AI243" s="4"/>
      <c r="AJ243" s="4"/>
      <c r="AO243" s="4"/>
      <c r="BC243" s="4"/>
      <c r="BD243" s="4"/>
      <c r="BE243" s="4"/>
      <c r="BF243" s="4"/>
      <c r="BG243" s="4"/>
      <c r="BS243" s="63"/>
    </row>
    <row r="244" spans="8:71" s="3" customFormat="1" x14ac:dyDescent="0.35">
      <c r="H244" s="108"/>
      <c r="I244" s="4"/>
      <c r="AC244" s="4"/>
      <c r="AD244" s="4"/>
      <c r="AI244" s="4"/>
      <c r="AJ244" s="4"/>
      <c r="AO244" s="4"/>
      <c r="BC244" s="4"/>
      <c r="BD244" s="4"/>
      <c r="BE244" s="4"/>
      <c r="BF244" s="4"/>
      <c r="BG244" s="4"/>
      <c r="BS244" s="63"/>
    </row>
    <row r="245" spans="8:71" s="3" customFormat="1" x14ac:dyDescent="0.35">
      <c r="H245" s="108"/>
      <c r="I245" s="4"/>
      <c r="AC245" s="4"/>
      <c r="AD245" s="4"/>
      <c r="AI245" s="4"/>
      <c r="AJ245" s="4"/>
      <c r="AO245" s="4"/>
      <c r="BC245" s="4"/>
      <c r="BD245" s="4"/>
      <c r="BE245" s="4"/>
      <c r="BF245" s="4"/>
      <c r="BG245" s="4"/>
      <c r="BS245" s="63"/>
    </row>
    <row r="246" spans="8:71" s="3" customFormat="1" x14ac:dyDescent="0.35">
      <c r="H246" s="108"/>
      <c r="I246" s="4"/>
      <c r="AC246" s="4"/>
      <c r="AD246" s="4"/>
      <c r="AI246" s="4"/>
      <c r="AJ246" s="4"/>
      <c r="AO246" s="4"/>
      <c r="BC246" s="4"/>
      <c r="BD246" s="4"/>
      <c r="BE246" s="4"/>
      <c r="BF246" s="4"/>
      <c r="BG246" s="4"/>
      <c r="BS246" s="63"/>
    </row>
    <row r="247" spans="8:71" s="3" customFormat="1" x14ac:dyDescent="0.35">
      <c r="H247" s="108"/>
      <c r="I247" s="4"/>
      <c r="AC247" s="4"/>
      <c r="AD247" s="4"/>
      <c r="AI247" s="4"/>
      <c r="AJ247" s="4"/>
      <c r="AO247" s="4"/>
      <c r="BC247" s="4"/>
      <c r="BD247" s="4"/>
      <c r="BE247" s="4"/>
      <c r="BF247" s="4"/>
      <c r="BG247" s="4"/>
      <c r="BS247" s="63"/>
    </row>
    <row r="248" spans="8:71" s="3" customFormat="1" x14ac:dyDescent="0.35">
      <c r="H248" s="108"/>
      <c r="I248" s="4"/>
      <c r="AC248" s="4"/>
      <c r="AD248" s="4"/>
      <c r="AI248" s="4"/>
      <c r="AJ248" s="4"/>
      <c r="AO248" s="4"/>
      <c r="BC248" s="4"/>
      <c r="BD248" s="4"/>
      <c r="BE248" s="4"/>
      <c r="BF248" s="4"/>
      <c r="BG248" s="4"/>
      <c r="BS248" s="63"/>
    </row>
    <row r="249" spans="8:71" s="3" customFormat="1" x14ac:dyDescent="0.35">
      <c r="H249" s="108"/>
      <c r="I249" s="4"/>
      <c r="AC249" s="4"/>
      <c r="AD249" s="4"/>
      <c r="AI249" s="4"/>
      <c r="AJ249" s="4"/>
      <c r="AO249" s="4"/>
      <c r="BC249" s="4"/>
      <c r="BD249" s="4"/>
      <c r="BE249" s="4"/>
      <c r="BF249" s="4"/>
      <c r="BG249" s="4"/>
      <c r="BS249" s="63"/>
    </row>
    <row r="250" spans="8:71" s="3" customFormat="1" x14ac:dyDescent="0.35">
      <c r="H250" s="108"/>
      <c r="I250" s="4"/>
      <c r="AC250" s="4"/>
      <c r="AD250" s="4"/>
      <c r="AI250" s="4"/>
      <c r="AJ250" s="4"/>
      <c r="AO250" s="4"/>
      <c r="BC250" s="4"/>
      <c r="BD250" s="4"/>
      <c r="BE250" s="4"/>
      <c r="BF250" s="4"/>
      <c r="BG250" s="4"/>
      <c r="BS250" s="63"/>
    </row>
    <row r="251" spans="8:71" s="3" customFormat="1" x14ac:dyDescent="0.35">
      <c r="H251" s="108"/>
      <c r="I251" s="4"/>
      <c r="AC251" s="4"/>
      <c r="AD251" s="4"/>
      <c r="AI251" s="4"/>
      <c r="AJ251" s="4"/>
      <c r="AO251" s="4"/>
      <c r="BC251" s="4"/>
      <c r="BD251" s="4"/>
      <c r="BE251" s="4"/>
      <c r="BF251" s="4"/>
      <c r="BG251" s="4"/>
      <c r="BS251" s="63"/>
    </row>
    <row r="252" spans="8:71" s="3" customFormat="1" x14ac:dyDescent="0.35">
      <c r="H252" s="108"/>
      <c r="I252" s="4"/>
      <c r="AC252" s="4"/>
      <c r="AD252" s="4"/>
      <c r="AI252" s="4"/>
      <c r="AJ252" s="4"/>
      <c r="AO252" s="4"/>
      <c r="BC252" s="4"/>
      <c r="BD252" s="4"/>
      <c r="BE252" s="4"/>
      <c r="BF252" s="4"/>
      <c r="BG252" s="4"/>
      <c r="BS252" s="63"/>
    </row>
    <row r="253" spans="8:71" s="3" customFormat="1" x14ac:dyDescent="0.35">
      <c r="H253" s="108"/>
      <c r="I253" s="4"/>
      <c r="AC253" s="4"/>
      <c r="AD253" s="4"/>
      <c r="AI253" s="4"/>
      <c r="AJ253" s="4"/>
      <c r="AO253" s="4"/>
      <c r="BC253" s="4"/>
      <c r="BD253" s="4"/>
      <c r="BE253" s="4"/>
      <c r="BF253" s="4"/>
      <c r="BG253" s="4"/>
      <c r="BS253" s="63"/>
    </row>
    <row r="254" spans="8:71" s="3" customFormat="1" x14ac:dyDescent="0.35">
      <c r="H254" s="108"/>
      <c r="I254" s="4"/>
      <c r="AC254" s="4"/>
      <c r="AD254" s="4"/>
      <c r="AI254" s="4"/>
      <c r="AJ254" s="4"/>
      <c r="AO254" s="4"/>
      <c r="BC254" s="4"/>
      <c r="BD254" s="4"/>
      <c r="BE254" s="4"/>
      <c r="BF254" s="4"/>
      <c r="BG254" s="4"/>
      <c r="BS254" s="63"/>
    </row>
    <row r="255" spans="8:71" s="3" customFormat="1" x14ac:dyDescent="0.35">
      <c r="H255" s="108"/>
      <c r="I255" s="4"/>
      <c r="AC255" s="4"/>
      <c r="AD255" s="4"/>
      <c r="AI255" s="4"/>
      <c r="AJ255" s="4"/>
      <c r="AO255" s="4"/>
      <c r="BC255" s="4"/>
      <c r="BD255" s="4"/>
      <c r="BE255" s="4"/>
      <c r="BF255" s="4"/>
      <c r="BG255" s="4"/>
      <c r="BS255" s="63"/>
    </row>
    <row r="256" spans="8:71" s="3" customFormat="1" x14ac:dyDescent="0.35">
      <c r="H256" s="108"/>
      <c r="I256" s="4"/>
      <c r="AC256" s="4"/>
      <c r="AD256" s="4"/>
      <c r="AI256" s="4"/>
      <c r="AJ256" s="4"/>
      <c r="AO256" s="4"/>
      <c r="BC256" s="4"/>
      <c r="BD256" s="4"/>
      <c r="BE256" s="4"/>
      <c r="BF256" s="4"/>
      <c r="BG256" s="4"/>
      <c r="BS256" s="63"/>
    </row>
    <row r="257" spans="8:71" s="3" customFormat="1" x14ac:dyDescent="0.35">
      <c r="H257" s="108"/>
      <c r="I257" s="4"/>
      <c r="AC257" s="4"/>
      <c r="AD257" s="4"/>
      <c r="AI257" s="4"/>
      <c r="AJ257" s="4"/>
      <c r="AO257" s="4"/>
      <c r="BC257" s="4"/>
      <c r="BD257" s="4"/>
      <c r="BE257" s="4"/>
      <c r="BF257" s="4"/>
      <c r="BG257" s="4"/>
      <c r="BS257" s="63"/>
    </row>
    <row r="258" spans="8:71" s="3" customFormat="1" x14ac:dyDescent="0.35">
      <c r="H258" s="108"/>
      <c r="I258" s="4"/>
      <c r="AC258" s="4"/>
      <c r="AD258" s="4"/>
      <c r="AI258" s="4"/>
      <c r="AJ258" s="4"/>
      <c r="AO258" s="4"/>
      <c r="BC258" s="4"/>
      <c r="BD258" s="4"/>
      <c r="BE258" s="4"/>
      <c r="BF258" s="4"/>
      <c r="BG258" s="4"/>
      <c r="BS258" s="63"/>
    </row>
    <row r="259" spans="8:71" s="3" customFormat="1" x14ac:dyDescent="0.35">
      <c r="H259" s="108"/>
      <c r="I259" s="4"/>
      <c r="AC259" s="4"/>
      <c r="AD259" s="4"/>
      <c r="AI259" s="4"/>
      <c r="AJ259" s="4"/>
      <c r="AO259" s="4"/>
      <c r="BC259" s="4"/>
      <c r="BD259" s="4"/>
      <c r="BE259" s="4"/>
      <c r="BF259" s="4"/>
      <c r="BG259" s="4"/>
      <c r="BS259" s="63"/>
    </row>
    <row r="260" spans="8:71" s="3" customFormat="1" x14ac:dyDescent="0.35">
      <c r="H260" s="108"/>
      <c r="I260" s="4"/>
      <c r="AC260" s="4"/>
      <c r="AD260" s="4"/>
      <c r="AI260" s="4"/>
      <c r="AJ260" s="4"/>
      <c r="AO260" s="4"/>
      <c r="BC260" s="4"/>
      <c r="BD260" s="4"/>
      <c r="BE260" s="4"/>
      <c r="BF260" s="4"/>
      <c r="BG260" s="4"/>
      <c r="BS260" s="63"/>
    </row>
    <row r="261" spans="8:71" s="3" customFormat="1" x14ac:dyDescent="0.35">
      <c r="H261" s="108"/>
      <c r="I261" s="4"/>
      <c r="AC261" s="4"/>
      <c r="AD261" s="4"/>
      <c r="AI261" s="4"/>
      <c r="AJ261" s="4"/>
      <c r="AO261" s="4"/>
      <c r="BC261" s="4"/>
      <c r="BD261" s="4"/>
      <c r="BE261" s="4"/>
      <c r="BF261" s="4"/>
      <c r="BG261" s="4"/>
      <c r="BS261" s="63"/>
    </row>
    <row r="262" spans="8:71" s="3" customFormat="1" x14ac:dyDescent="0.35">
      <c r="H262" s="108"/>
      <c r="I262" s="4"/>
      <c r="AC262" s="4"/>
      <c r="AD262" s="4"/>
      <c r="AI262" s="4"/>
      <c r="AJ262" s="4"/>
      <c r="AO262" s="4"/>
      <c r="BC262" s="4"/>
      <c r="BD262" s="4"/>
      <c r="BE262" s="4"/>
      <c r="BF262" s="4"/>
      <c r="BG262" s="4"/>
      <c r="BS262" s="63"/>
    </row>
    <row r="263" spans="8:71" s="3" customFormat="1" x14ac:dyDescent="0.35">
      <c r="H263" s="108"/>
      <c r="I263" s="4"/>
      <c r="AC263" s="4"/>
      <c r="AD263" s="4"/>
      <c r="AI263" s="4"/>
      <c r="AJ263" s="4"/>
      <c r="AO263" s="4"/>
      <c r="BC263" s="4"/>
      <c r="BD263" s="4"/>
      <c r="BE263" s="4"/>
      <c r="BF263" s="4"/>
      <c r="BG263" s="4"/>
      <c r="BS263" s="63"/>
    </row>
    <row r="264" spans="8:71" s="3" customFormat="1" x14ac:dyDescent="0.35">
      <c r="H264" s="108"/>
      <c r="I264" s="4"/>
      <c r="AC264" s="4"/>
      <c r="AD264" s="4"/>
      <c r="AI264" s="4"/>
      <c r="AJ264" s="4"/>
      <c r="AO264" s="4"/>
      <c r="BC264" s="4"/>
      <c r="BD264" s="4"/>
      <c r="BE264" s="4"/>
      <c r="BF264" s="4"/>
      <c r="BG264" s="4"/>
      <c r="BS264" s="63"/>
    </row>
    <row r="265" spans="8:71" s="3" customFormat="1" x14ac:dyDescent="0.35">
      <c r="H265" s="108"/>
      <c r="I265" s="4"/>
      <c r="AC265" s="4"/>
      <c r="AD265" s="4"/>
      <c r="AI265" s="4"/>
      <c r="AJ265" s="4"/>
      <c r="AO265" s="4"/>
      <c r="BC265" s="4"/>
      <c r="BD265" s="4"/>
      <c r="BE265" s="4"/>
      <c r="BF265" s="4"/>
      <c r="BG265" s="4"/>
      <c r="BS265" s="63"/>
    </row>
    <row r="266" spans="8:71" s="3" customFormat="1" x14ac:dyDescent="0.35">
      <c r="H266" s="108"/>
      <c r="I266" s="4"/>
      <c r="AC266" s="4"/>
      <c r="AD266" s="4"/>
      <c r="AI266" s="4"/>
      <c r="AJ266" s="4"/>
      <c r="AO266" s="4"/>
      <c r="BC266" s="4"/>
      <c r="BD266" s="4"/>
      <c r="BE266" s="4"/>
      <c r="BF266" s="4"/>
      <c r="BG266" s="4"/>
      <c r="BS266" s="63"/>
    </row>
    <row r="267" spans="8:71" s="3" customFormat="1" x14ac:dyDescent="0.35">
      <c r="H267" s="108"/>
      <c r="I267" s="4"/>
      <c r="AC267" s="4"/>
      <c r="AD267" s="4"/>
      <c r="AI267" s="4"/>
      <c r="AJ267" s="4"/>
      <c r="AO267" s="4"/>
      <c r="BC267" s="4"/>
      <c r="BD267" s="4"/>
      <c r="BE267" s="4"/>
      <c r="BF267" s="4"/>
      <c r="BG267" s="4"/>
      <c r="BS267" s="63"/>
    </row>
    <row r="268" spans="8:71" s="3" customFormat="1" x14ac:dyDescent="0.35">
      <c r="H268" s="108"/>
      <c r="I268" s="4"/>
      <c r="AC268" s="4"/>
      <c r="AD268" s="4"/>
      <c r="AI268" s="4"/>
      <c r="AJ268" s="4"/>
      <c r="AO268" s="4"/>
      <c r="BC268" s="4"/>
      <c r="BD268" s="4"/>
      <c r="BE268" s="4"/>
      <c r="BF268" s="4"/>
      <c r="BG268" s="4"/>
      <c r="BS268" s="63"/>
    </row>
    <row r="269" spans="8:71" s="3" customFormat="1" x14ac:dyDescent="0.35">
      <c r="H269" s="108"/>
      <c r="I269" s="4"/>
      <c r="AC269" s="4"/>
      <c r="AD269" s="4"/>
      <c r="AI269" s="4"/>
      <c r="AJ269" s="4"/>
      <c r="AO269" s="4"/>
      <c r="BC269" s="4"/>
      <c r="BD269" s="4"/>
      <c r="BE269" s="4"/>
      <c r="BF269" s="4"/>
      <c r="BG269" s="4"/>
      <c r="BS269" s="63"/>
    </row>
    <row r="270" spans="8:71" s="3" customFormat="1" x14ac:dyDescent="0.35">
      <c r="H270" s="108"/>
      <c r="I270" s="4"/>
      <c r="AC270" s="4"/>
      <c r="AD270" s="4"/>
      <c r="AI270" s="4"/>
      <c r="AJ270" s="4"/>
      <c r="AO270" s="4"/>
      <c r="BC270" s="4"/>
      <c r="BD270" s="4"/>
      <c r="BE270" s="4"/>
      <c r="BF270" s="4"/>
      <c r="BG270" s="4"/>
      <c r="BS270" s="63"/>
    </row>
    <row r="271" spans="8:71" s="3" customFormat="1" x14ac:dyDescent="0.35">
      <c r="H271" s="108"/>
      <c r="I271" s="4"/>
      <c r="AC271" s="4"/>
      <c r="AD271" s="4"/>
      <c r="AI271" s="4"/>
      <c r="AJ271" s="4"/>
      <c r="AO271" s="4"/>
      <c r="BC271" s="4"/>
      <c r="BD271" s="4"/>
      <c r="BE271" s="4"/>
      <c r="BF271" s="4"/>
      <c r="BG271" s="4"/>
      <c r="BS271" s="63"/>
    </row>
    <row r="272" spans="8:71" s="3" customFormat="1" x14ac:dyDescent="0.35">
      <c r="H272" s="108"/>
      <c r="I272" s="4"/>
      <c r="AC272" s="4"/>
      <c r="AD272" s="4"/>
      <c r="AI272" s="4"/>
      <c r="AJ272" s="4"/>
      <c r="AO272" s="4"/>
      <c r="BC272" s="4"/>
      <c r="BD272" s="4"/>
      <c r="BE272" s="4"/>
      <c r="BF272" s="4"/>
      <c r="BG272" s="4"/>
      <c r="BS272" s="63"/>
    </row>
    <row r="273" spans="8:71" s="3" customFormat="1" x14ac:dyDescent="0.35">
      <c r="H273" s="108"/>
      <c r="I273" s="4"/>
      <c r="AC273" s="4"/>
      <c r="AD273" s="4"/>
      <c r="AI273" s="4"/>
      <c r="AJ273" s="4"/>
      <c r="AO273" s="4"/>
      <c r="BC273" s="4"/>
      <c r="BD273" s="4"/>
      <c r="BE273" s="4"/>
      <c r="BF273" s="4"/>
      <c r="BG273" s="4"/>
      <c r="BS273" s="63"/>
    </row>
    <row r="274" spans="8:71" s="3" customFormat="1" x14ac:dyDescent="0.35">
      <c r="H274" s="108"/>
      <c r="I274" s="4"/>
      <c r="AC274" s="4"/>
      <c r="AD274" s="4"/>
      <c r="AI274" s="4"/>
      <c r="AJ274" s="4"/>
      <c r="AO274" s="4"/>
      <c r="BC274" s="4"/>
      <c r="BD274" s="4"/>
      <c r="BE274" s="4"/>
      <c r="BF274" s="4"/>
      <c r="BG274" s="4"/>
      <c r="BS274" s="63"/>
    </row>
    <row r="275" spans="8:71" s="3" customFormat="1" x14ac:dyDescent="0.35">
      <c r="H275" s="108"/>
      <c r="I275" s="4"/>
      <c r="AC275" s="4"/>
      <c r="AD275" s="4"/>
      <c r="AI275" s="4"/>
      <c r="AJ275" s="4"/>
      <c r="AO275" s="4"/>
      <c r="BC275" s="4"/>
      <c r="BD275" s="4"/>
      <c r="BE275" s="4"/>
      <c r="BF275" s="4"/>
      <c r="BG275" s="4"/>
      <c r="BS275" s="63"/>
    </row>
    <row r="276" spans="8:71" s="3" customFormat="1" x14ac:dyDescent="0.35">
      <c r="H276" s="108"/>
      <c r="I276" s="4"/>
      <c r="AC276" s="4"/>
      <c r="AD276" s="4"/>
      <c r="AI276" s="4"/>
      <c r="AJ276" s="4"/>
      <c r="AO276" s="4"/>
      <c r="BC276" s="4"/>
      <c r="BD276" s="4"/>
      <c r="BE276" s="4"/>
      <c r="BF276" s="4"/>
      <c r="BG276" s="4"/>
      <c r="BS276" s="63"/>
    </row>
    <row r="277" spans="8:71" s="3" customFormat="1" x14ac:dyDescent="0.35">
      <c r="H277" s="108"/>
      <c r="I277" s="4"/>
      <c r="AC277" s="4"/>
      <c r="AD277" s="4"/>
      <c r="AI277" s="4"/>
      <c r="AJ277" s="4"/>
      <c r="AO277" s="4"/>
      <c r="BC277" s="4"/>
      <c r="BD277" s="4"/>
      <c r="BE277" s="4"/>
      <c r="BF277" s="4"/>
      <c r="BG277" s="4"/>
      <c r="BS277" s="63"/>
    </row>
    <row r="278" spans="8:71" s="3" customFormat="1" x14ac:dyDescent="0.35">
      <c r="H278" s="108"/>
      <c r="I278" s="4"/>
      <c r="AC278" s="4"/>
      <c r="AD278" s="4"/>
      <c r="AI278" s="4"/>
      <c r="AJ278" s="4"/>
      <c r="AO278" s="4"/>
      <c r="BC278" s="4"/>
      <c r="BD278" s="4"/>
      <c r="BE278" s="4"/>
      <c r="BF278" s="4"/>
      <c r="BG278" s="4"/>
      <c r="BS278" s="63"/>
    </row>
    <row r="279" spans="8:71" s="3" customFormat="1" x14ac:dyDescent="0.35">
      <c r="H279" s="108"/>
      <c r="I279" s="4"/>
      <c r="AC279" s="4"/>
      <c r="AD279" s="4"/>
      <c r="AI279" s="4"/>
      <c r="AJ279" s="4"/>
      <c r="AO279" s="4"/>
      <c r="BC279" s="4"/>
      <c r="BD279" s="4"/>
      <c r="BE279" s="4"/>
      <c r="BF279" s="4"/>
      <c r="BG279" s="4"/>
      <c r="BS279" s="63"/>
    </row>
    <row r="280" spans="8:71" s="3" customFormat="1" x14ac:dyDescent="0.35">
      <c r="H280" s="108"/>
      <c r="I280" s="4"/>
      <c r="AC280" s="4"/>
      <c r="AD280" s="4"/>
      <c r="AI280" s="4"/>
      <c r="AJ280" s="4"/>
      <c r="AO280" s="4"/>
      <c r="BC280" s="4"/>
      <c r="BD280" s="4"/>
      <c r="BE280" s="4"/>
      <c r="BF280" s="4"/>
      <c r="BG280" s="4"/>
      <c r="BS280" s="63"/>
    </row>
    <row r="281" spans="8:71" s="3" customFormat="1" x14ac:dyDescent="0.35">
      <c r="H281" s="108"/>
      <c r="I281" s="4"/>
      <c r="AC281" s="4"/>
      <c r="AD281" s="4"/>
      <c r="AI281" s="4"/>
      <c r="AJ281" s="4"/>
      <c r="AO281" s="4"/>
      <c r="BC281" s="4"/>
      <c r="BD281" s="4"/>
      <c r="BE281" s="4"/>
      <c r="BF281" s="4"/>
      <c r="BG281" s="4"/>
      <c r="BS281" s="63"/>
    </row>
    <row r="282" spans="8:71" s="3" customFormat="1" x14ac:dyDescent="0.35">
      <c r="H282" s="108"/>
      <c r="I282" s="4"/>
      <c r="AC282" s="4"/>
      <c r="AD282" s="4"/>
      <c r="AI282" s="4"/>
      <c r="AJ282" s="4"/>
      <c r="AO282" s="4"/>
      <c r="BC282" s="4"/>
      <c r="BD282" s="4"/>
      <c r="BE282" s="4"/>
      <c r="BF282" s="4"/>
      <c r="BG282" s="4"/>
      <c r="BS282" s="63"/>
    </row>
    <row r="283" spans="8:71" s="3" customFormat="1" x14ac:dyDescent="0.35">
      <c r="H283" s="108"/>
      <c r="I283" s="4"/>
      <c r="AC283" s="4"/>
      <c r="AD283" s="4"/>
      <c r="AI283" s="4"/>
      <c r="AJ283" s="4"/>
      <c r="AO283" s="4"/>
      <c r="BC283" s="4"/>
      <c r="BD283" s="4"/>
      <c r="BE283" s="4"/>
      <c r="BF283" s="4"/>
      <c r="BG283" s="4"/>
      <c r="BS283" s="63"/>
    </row>
    <row r="284" spans="8:71" s="3" customFormat="1" x14ac:dyDescent="0.35">
      <c r="H284" s="108"/>
      <c r="I284" s="4"/>
      <c r="AC284" s="4"/>
      <c r="AD284" s="4"/>
      <c r="AI284" s="4"/>
      <c r="AJ284" s="4"/>
      <c r="AO284" s="4"/>
      <c r="BC284" s="4"/>
      <c r="BD284" s="4"/>
      <c r="BE284" s="4"/>
      <c r="BF284" s="4"/>
      <c r="BG284" s="4"/>
      <c r="BS284" s="63"/>
    </row>
    <row r="285" spans="8:71" s="3" customFormat="1" x14ac:dyDescent="0.35">
      <c r="H285" s="108"/>
      <c r="I285" s="4"/>
      <c r="AC285" s="4"/>
      <c r="AD285" s="4"/>
      <c r="AI285" s="4"/>
      <c r="AJ285" s="4"/>
      <c r="AO285" s="4"/>
      <c r="BC285" s="4"/>
      <c r="BD285" s="4"/>
      <c r="BE285" s="4"/>
      <c r="BF285" s="4"/>
      <c r="BG285" s="4"/>
      <c r="BS285" s="63"/>
    </row>
    <row r="286" spans="8:71" s="3" customFormat="1" x14ac:dyDescent="0.35">
      <c r="H286" s="108"/>
      <c r="I286" s="4"/>
      <c r="AC286" s="4"/>
      <c r="AD286" s="4"/>
      <c r="AI286" s="4"/>
      <c r="AJ286" s="4"/>
      <c r="AO286" s="4"/>
      <c r="BC286" s="4"/>
      <c r="BD286" s="4"/>
      <c r="BE286" s="4"/>
      <c r="BF286" s="4"/>
      <c r="BG286" s="4"/>
      <c r="BS286" s="63"/>
    </row>
    <row r="287" spans="8:71" s="3" customFormat="1" x14ac:dyDescent="0.35">
      <c r="H287" s="108"/>
      <c r="I287" s="4"/>
      <c r="AC287" s="4"/>
      <c r="AD287" s="4"/>
      <c r="AI287" s="4"/>
      <c r="AJ287" s="4"/>
      <c r="AO287" s="4"/>
      <c r="BC287" s="4"/>
      <c r="BD287" s="4"/>
      <c r="BE287" s="4"/>
      <c r="BF287" s="4"/>
      <c r="BG287" s="4"/>
      <c r="BS287" s="63"/>
    </row>
    <row r="288" spans="8:71" s="3" customFormat="1" x14ac:dyDescent="0.35">
      <c r="H288" s="108"/>
      <c r="I288" s="4"/>
      <c r="AC288" s="4"/>
      <c r="AD288" s="4"/>
      <c r="AI288" s="4"/>
      <c r="AJ288" s="4"/>
      <c r="AO288" s="4"/>
      <c r="BC288" s="4"/>
      <c r="BD288" s="4"/>
      <c r="BE288" s="4"/>
      <c r="BF288" s="4"/>
      <c r="BG288" s="4"/>
      <c r="BS288" s="63"/>
    </row>
    <row r="289" spans="8:71" s="3" customFormat="1" x14ac:dyDescent="0.35">
      <c r="H289" s="108"/>
      <c r="I289" s="4"/>
      <c r="AC289" s="4"/>
      <c r="AD289" s="4"/>
      <c r="AI289" s="4"/>
      <c r="AJ289" s="4"/>
      <c r="AO289" s="4"/>
      <c r="BC289" s="4"/>
      <c r="BD289" s="4"/>
      <c r="BE289" s="4"/>
      <c r="BF289" s="4"/>
      <c r="BG289" s="4"/>
      <c r="BS289" s="63"/>
    </row>
    <row r="290" spans="8:71" s="3" customFormat="1" x14ac:dyDescent="0.35">
      <c r="H290" s="108"/>
      <c r="I290" s="4"/>
      <c r="AC290" s="4"/>
      <c r="AD290" s="4"/>
      <c r="AI290" s="4"/>
      <c r="AJ290" s="4"/>
      <c r="AO290" s="4"/>
      <c r="BC290" s="4"/>
      <c r="BD290" s="4"/>
      <c r="BE290" s="4"/>
      <c r="BF290" s="4"/>
      <c r="BG290" s="4"/>
      <c r="BS290" s="63"/>
    </row>
    <row r="291" spans="8:71" s="3" customFormat="1" x14ac:dyDescent="0.35">
      <c r="H291" s="108"/>
      <c r="I291" s="4"/>
      <c r="AC291" s="4"/>
      <c r="AD291" s="4"/>
      <c r="AI291" s="4"/>
      <c r="AJ291" s="4"/>
      <c r="AO291" s="4"/>
      <c r="BC291" s="4"/>
      <c r="BD291" s="4"/>
      <c r="BE291" s="4"/>
      <c r="BF291" s="4"/>
      <c r="BG291" s="4"/>
      <c r="BS291" s="63"/>
    </row>
    <row r="292" spans="8:71" s="3" customFormat="1" x14ac:dyDescent="0.35">
      <c r="H292" s="108"/>
      <c r="I292" s="4"/>
      <c r="AC292" s="4"/>
      <c r="AD292" s="4"/>
      <c r="AI292" s="4"/>
      <c r="AJ292" s="4"/>
      <c r="AO292" s="4"/>
      <c r="BC292" s="4"/>
      <c r="BD292" s="4"/>
      <c r="BE292" s="4"/>
      <c r="BF292" s="4"/>
      <c r="BG292" s="4"/>
      <c r="BS292" s="63"/>
    </row>
    <row r="293" spans="8:71" s="3" customFormat="1" x14ac:dyDescent="0.35">
      <c r="H293" s="108"/>
      <c r="I293" s="4"/>
      <c r="AC293" s="4"/>
      <c r="AD293" s="4"/>
      <c r="AI293" s="4"/>
      <c r="AJ293" s="4"/>
      <c r="AO293" s="4"/>
      <c r="BC293" s="4"/>
      <c r="BD293" s="4"/>
      <c r="BE293" s="4"/>
      <c r="BF293" s="4"/>
      <c r="BG293" s="4"/>
      <c r="BS293" s="63"/>
    </row>
    <row r="294" spans="8:71" s="3" customFormat="1" x14ac:dyDescent="0.35">
      <c r="H294" s="108"/>
      <c r="I294" s="4"/>
      <c r="AC294" s="4"/>
      <c r="AD294" s="4"/>
      <c r="AI294" s="4"/>
      <c r="AJ294" s="4"/>
      <c r="AO294" s="4"/>
      <c r="BC294" s="4"/>
      <c r="BD294" s="4"/>
      <c r="BE294" s="4"/>
      <c r="BF294" s="4"/>
      <c r="BG294" s="4"/>
      <c r="BS294" s="63"/>
    </row>
    <row r="295" spans="8:71" s="3" customFormat="1" x14ac:dyDescent="0.35">
      <c r="H295" s="108"/>
      <c r="I295" s="4"/>
      <c r="AC295" s="4"/>
      <c r="AD295" s="4"/>
      <c r="AI295" s="4"/>
      <c r="AJ295" s="4"/>
      <c r="AO295" s="4"/>
      <c r="BC295" s="4"/>
      <c r="BD295" s="4"/>
      <c r="BE295" s="4"/>
      <c r="BF295" s="4"/>
      <c r="BG295" s="4"/>
      <c r="BS295" s="63"/>
    </row>
    <row r="296" spans="8:71" s="3" customFormat="1" x14ac:dyDescent="0.35">
      <c r="H296" s="108"/>
      <c r="I296" s="4"/>
      <c r="AC296" s="4"/>
      <c r="AD296" s="4"/>
      <c r="AI296" s="4"/>
      <c r="AJ296" s="4"/>
      <c r="AO296" s="4"/>
      <c r="BC296" s="4"/>
      <c r="BD296" s="4"/>
      <c r="BE296" s="4"/>
      <c r="BF296" s="4"/>
      <c r="BG296" s="4"/>
      <c r="BS296" s="63"/>
    </row>
    <row r="297" spans="8:71" s="3" customFormat="1" x14ac:dyDescent="0.35">
      <c r="H297" s="108"/>
      <c r="I297" s="4"/>
      <c r="AC297" s="4"/>
      <c r="AD297" s="4"/>
      <c r="AI297" s="4"/>
      <c r="AJ297" s="4"/>
      <c r="AO297" s="4"/>
      <c r="BC297" s="4"/>
      <c r="BD297" s="4"/>
      <c r="BE297" s="4"/>
      <c r="BF297" s="4"/>
      <c r="BG297" s="4"/>
      <c r="BS297" s="63"/>
    </row>
    <row r="298" spans="8:71" s="3" customFormat="1" x14ac:dyDescent="0.35">
      <c r="H298" s="108"/>
      <c r="I298" s="4"/>
      <c r="AC298" s="4"/>
      <c r="AD298" s="4"/>
      <c r="AI298" s="4"/>
      <c r="AJ298" s="4"/>
      <c r="AO298" s="4"/>
      <c r="BC298" s="4"/>
      <c r="BD298" s="4"/>
      <c r="BE298" s="4"/>
      <c r="BF298" s="4"/>
      <c r="BG298" s="4"/>
      <c r="BS298" s="63"/>
    </row>
    <row r="299" spans="8:71" s="3" customFormat="1" x14ac:dyDescent="0.35">
      <c r="H299" s="108"/>
      <c r="I299" s="4"/>
      <c r="AC299" s="4"/>
      <c r="AD299" s="4"/>
      <c r="AI299" s="4"/>
      <c r="AJ299" s="4"/>
      <c r="AO299" s="4"/>
      <c r="BC299" s="4"/>
      <c r="BD299" s="4"/>
      <c r="BE299" s="4"/>
      <c r="BF299" s="4"/>
      <c r="BG299" s="4"/>
      <c r="BS299" s="63"/>
    </row>
    <row r="300" spans="8:71" s="3" customFormat="1" x14ac:dyDescent="0.35">
      <c r="H300" s="108"/>
      <c r="I300" s="4"/>
      <c r="AC300" s="4"/>
      <c r="AD300" s="4"/>
      <c r="AI300" s="4"/>
      <c r="AJ300" s="4"/>
      <c r="AO300" s="4"/>
      <c r="BC300" s="4"/>
      <c r="BD300" s="4"/>
      <c r="BE300" s="4"/>
      <c r="BF300" s="4"/>
      <c r="BG300" s="4"/>
      <c r="BS300" s="63"/>
    </row>
    <row r="301" spans="8:71" s="3" customFormat="1" x14ac:dyDescent="0.35">
      <c r="H301" s="108"/>
      <c r="I301" s="4"/>
      <c r="AC301" s="4"/>
      <c r="AD301" s="4"/>
      <c r="AI301" s="4"/>
      <c r="AJ301" s="4"/>
      <c r="AO301" s="4"/>
      <c r="BC301" s="4"/>
      <c r="BD301" s="4"/>
      <c r="BE301" s="4"/>
      <c r="BF301" s="4"/>
      <c r="BG301" s="4"/>
      <c r="BS301" s="63"/>
    </row>
    <row r="302" spans="8:71" s="3" customFormat="1" x14ac:dyDescent="0.35">
      <c r="H302" s="108"/>
      <c r="I302" s="4"/>
      <c r="AC302" s="4"/>
      <c r="AD302" s="4"/>
      <c r="AI302" s="4"/>
      <c r="AJ302" s="4"/>
      <c r="AO302" s="4"/>
      <c r="BC302" s="4"/>
      <c r="BD302" s="4"/>
      <c r="BE302" s="4"/>
      <c r="BF302" s="4"/>
      <c r="BG302" s="4"/>
      <c r="BS302" s="63"/>
    </row>
    <row r="303" spans="8:71" s="3" customFormat="1" x14ac:dyDescent="0.35">
      <c r="H303" s="108"/>
      <c r="I303" s="4"/>
      <c r="AC303" s="4"/>
      <c r="AD303" s="4"/>
      <c r="AI303" s="4"/>
      <c r="AJ303" s="4"/>
      <c r="AO303" s="4"/>
      <c r="BC303" s="4"/>
      <c r="BD303" s="4"/>
      <c r="BE303" s="4"/>
      <c r="BF303" s="4"/>
      <c r="BG303" s="4"/>
      <c r="BS303" s="63"/>
    </row>
    <row r="304" spans="8:71" s="3" customFormat="1" x14ac:dyDescent="0.35">
      <c r="H304" s="108"/>
      <c r="I304" s="4"/>
      <c r="AC304" s="4"/>
      <c r="AD304" s="4"/>
      <c r="AI304" s="4"/>
      <c r="AJ304" s="4"/>
      <c r="AO304" s="4"/>
      <c r="BC304" s="4"/>
      <c r="BD304" s="4"/>
      <c r="BE304" s="4"/>
      <c r="BF304" s="4"/>
      <c r="BG304" s="4"/>
      <c r="BS304" s="63"/>
    </row>
    <row r="305" spans="8:71" s="3" customFormat="1" x14ac:dyDescent="0.35">
      <c r="H305" s="108"/>
      <c r="I305" s="4"/>
      <c r="AC305" s="4"/>
      <c r="AD305" s="4"/>
      <c r="AI305" s="4"/>
      <c r="AJ305" s="4"/>
      <c r="AO305" s="4"/>
      <c r="BC305" s="4"/>
      <c r="BD305" s="4"/>
      <c r="BE305" s="4"/>
      <c r="BF305" s="4"/>
      <c r="BG305" s="4"/>
      <c r="BS305" s="63"/>
    </row>
    <row r="306" spans="8:71" s="3" customFormat="1" x14ac:dyDescent="0.35">
      <c r="H306" s="108"/>
      <c r="I306" s="4"/>
      <c r="AC306" s="4"/>
      <c r="AD306" s="4"/>
      <c r="AI306" s="4"/>
      <c r="AJ306" s="4"/>
      <c r="AO306" s="4"/>
      <c r="BC306" s="4"/>
      <c r="BD306" s="4"/>
      <c r="BE306" s="4"/>
      <c r="BF306" s="4"/>
      <c r="BG306" s="4"/>
      <c r="BS306" s="63"/>
    </row>
    <row r="307" spans="8:71" s="3" customFormat="1" x14ac:dyDescent="0.35">
      <c r="H307" s="108"/>
      <c r="I307" s="4"/>
      <c r="AC307" s="4"/>
      <c r="AD307" s="4"/>
      <c r="AI307" s="4"/>
      <c r="AJ307" s="4"/>
      <c r="AO307" s="4"/>
      <c r="BC307" s="4"/>
      <c r="BD307" s="4"/>
      <c r="BE307" s="4"/>
      <c r="BF307" s="4"/>
      <c r="BG307" s="4"/>
      <c r="BS307" s="63"/>
    </row>
    <row r="308" spans="8:71" s="3" customFormat="1" x14ac:dyDescent="0.35">
      <c r="H308" s="108"/>
      <c r="I308" s="4"/>
      <c r="AC308" s="4"/>
      <c r="AD308" s="4"/>
      <c r="AI308" s="4"/>
      <c r="AJ308" s="4"/>
      <c r="AO308" s="4"/>
      <c r="BC308" s="4"/>
      <c r="BD308" s="4"/>
      <c r="BE308" s="4"/>
      <c r="BF308" s="4"/>
      <c r="BG308" s="4"/>
      <c r="BS308" s="63"/>
    </row>
    <row r="309" spans="8:71" s="3" customFormat="1" x14ac:dyDescent="0.35">
      <c r="H309" s="108"/>
      <c r="I309" s="4"/>
      <c r="AC309" s="4"/>
      <c r="AD309" s="4"/>
      <c r="AI309" s="4"/>
      <c r="AJ309" s="4"/>
      <c r="AO309" s="4"/>
      <c r="BC309" s="4"/>
      <c r="BD309" s="4"/>
      <c r="BE309" s="4"/>
      <c r="BF309" s="4"/>
      <c r="BG309" s="4"/>
      <c r="BS309" s="63"/>
    </row>
    <row r="310" spans="8:71" s="3" customFormat="1" x14ac:dyDescent="0.35">
      <c r="H310" s="108"/>
      <c r="I310" s="4"/>
      <c r="AC310" s="4"/>
      <c r="AD310" s="4"/>
      <c r="AI310" s="4"/>
      <c r="AJ310" s="4"/>
      <c r="AO310" s="4"/>
      <c r="BC310" s="4"/>
      <c r="BD310" s="4"/>
      <c r="BE310" s="4"/>
      <c r="BF310" s="4"/>
      <c r="BG310" s="4"/>
      <c r="BS310" s="63"/>
    </row>
    <row r="311" spans="8:71" s="3" customFormat="1" x14ac:dyDescent="0.35">
      <c r="H311" s="108"/>
      <c r="I311" s="4"/>
      <c r="AC311" s="4"/>
      <c r="AD311" s="4"/>
      <c r="AI311" s="4"/>
      <c r="AJ311" s="4"/>
      <c r="AO311" s="4"/>
      <c r="BC311" s="4"/>
      <c r="BD311" s="4"/>
      <c r="BE311" s="4"/>
      <c r="BF311" s="4"/>
      <c r="BG311" s="4"/>
      <c r="BS311" s="63"/>
    </row>
    <row r="312" spans="8:71" s="3" customFormat="1" x14ac:dyDescent="0.35">
      <c r="H312" s="108"/>
      <c r="I312" s="4"/>
      <c r="AC312" s="4"/>
      <c r="AD312" s="4"/>
      <c r="AI312" s="4"/>
      <c r="AJ312" s="4"/>
      <c r="AO312" s="4"/>
      <c r="BC312" s="4"/>
      <c r="BD312" s="4"/>
      <c r="BE312" s="4"/>
      <c r="BF312" s="4"/>
      <c r="BG312" s="4"/>
      <c r="BS312" s="63"/>
    </row>
    <row r="313" spans="8:71" s="3" customFormat="1" x14ac:dyDescent="0.35">
      <c r="H313" s="108"/>
      <c r="I313" s="4"/>
      <c r="AC313" s="4"/>
      <c r="AD313" s="4"/>
      <c r="AI313" s="4"/>
      <c r="AJ313" s="4"/>
      <c r="AO313" s="4"/>
      <c r="BC313" s="4"/>
      <c r="BD313" s="4"/>
      <c r="BE313" s="4"/>
      <c r="BF313" s="4"/>
      <c r="BG313" s="4"/>
      <c r="BS313" s="63"/>
    </row>
    <row r="314" spans="8:71" s="3" customFormat="1" x14ac:dyDescent="0.35">
      <c r="H314" s="108"/>
      <c r="I314" s="4"/>
      <c r="AC314" s="4"/>
      <c r="AD314" s="4"/>
      <c r="AI314" s="4"/>
      <c r="AJ314" s="4"/>
      <c r="AO314" s="4"/>
      <c r="BC314" s="4"/>
      <c r="BD314" s="4"/>
      <c r="BE314" s="4"/>
      <c r="BF314" s="4"/>
      <c r="BG314" s="4"/>
      <c r="BS314" s="63"/>
    </row>
    <row r="315" spans="8:71" s="3" customFormat="1" x14ac:dyDescent="0.35">
      <c r="H315" s="108"/>
      <c r="I315" s="4"/>
      <c r="AC315" s="4"/>
      <c r="AD315" s="4"/>
      <c r="AI315" s="4"/>
      <c r="AJ315" s="4"/>
      <c r="AO315" s="4"/>
      <c r="BC315" s="4"/>
      <c r="BD315" s="4"/>
      <c r="BE315" s="4"/>
      <c r="BF315" s="4"/>
      <c r="BG315" s="4"/>
      <c r="BS315" s="63"/>
    </row>
    <row r="316" spans="8:71" s="3" customFormat="1" x14ac:dyDescent="0.35">
      <c r="H316" s="108"/>
      <c r="I316" s="4"/>
      <c r="AC316" s="4"/>
      <c r="AD316" s="4"/>
      <c r="AI316" s="4"/>
      <c r="AJ316" s="4"/>
      <c r="AO316" s="4"/>
      <c r="BC316" s="4"/>
      <c r="BD316" s="4"/>
      <c r="BE316" s="4"/>
      <c r="BF316" s="4"/>
      <c r="BG316" s="4"/>
      <c r="BS316" s="63"/>
    </row>
    <row r="317" spans="8:71" s="3" customFormat="1" x14ac:dyDescent="0.35">
      <c r="H317" s="108"/>
      <c r="I317" s="4"/>
      <c r="AC317" s="4"/>
      <c r="AD317" s="4"/>
      <c r="AI317" s="4"/>
      <c r="AJ317" s="4"/>
      <c r="AO317" s="4"/>
      <c r="BC317" s="4"/>
      <c r="BD317" s="4"/>
      <c r="BE317" s="4"/>
      <c r="BF317" s="4"/>
      <c r="BG317" s="4"/>
      <c r="BS317" s="63"/>
    </row>
    <row r="318" spans="8:71" s="3" customFormat="1" x14ac:dyDescent="0.35">
      <c r="H318" s="108"/>
      <c r="I318" s="4"/>
      <c r="AC318" s="4"/>
      <c r="AD318" s="4"/>
      <c r="AI318" s="4"/>
      <c r="AJ318" s="4"/>
      <c r="AO318" s="4"/>
      <c r="BC318" s="4"/>
      <c r="BD318" s="4"/>
      <c r="BE318" s="4"/>
      <c r="BF318" s="4"/>
      <c r="BG318" s="4"/>
      <c r="BS318" s="63"/>
    </row>
    <row r="319" spans="8:71" s="3" customFormat="1" x14ac:dyDescent="0.35">
      <c r="H319" s="108"/>
      <c r="I319" s="4"/>
      <c r="AC319" s="4"/>
      <c r="AD319" s="4"/>
      <c r="AI319" s="4"/>
      <c r="AJ319" s="4"/>
      <c r="AO319" s="4"/>
      <c r="BC319" s="4"/>
      <c r="BD319" s="4"/>
      <c r="BE319" s="4"/>
      <c r="BF319" s="4"/>
      <c r="BG319" s="4"/>
      <c r="BS319" s="63"/>
    </row>
    <row r="320" spans="8:71" s="3" customFormat="1" x14ac:dyDescent="0.35">
      <c r="H320" s="108"/>
      <c r="I320" s="4"/>
      <c r="AC320" s="4"/>
      <c r="AD320" s="4"/>
      <c r="AI320" s="4"/>
      <c r="AJ320" s="4"/>
      <c r="AO320" s="4"/>
      <c r="BC320" s="4"/>
      <c r="BD320" s="4"/>
      <c r="BE320" s="4"/>
      <c r="BF320" s="4"/>
      <c r="BG320" s="4"/>
      <c r="BS320" s="63"/>
    </row>
    <row r="321" spans="8:71" s="3" customFormat="1" x14ac:dyDescent="0.35">
      <c r="H321" s="108"/>
      <c r="I321" s="4"/>
      <c r="AC321" s="4"/>
      <c r="AD321" s="4"/>
      <c r="AI321" s="4"/>
      <c r="AJ321" s="4"/>
      <c r="AO321" s="4"/>
      <c r="BC321" s="4"/>
      <c r="BD321" s="4"/>
      <c r="BE321" s="4"/>
      <c r="BF321" s="4"/>
      <c r="BG321" s="4"/>
      <c r="BS321" s="63"/>
    </row>
    <row r="322" spans="8:71" s="3" customFormat="1" x14ac:dyDescent="0.35">
      <c r="H322" s="108"/>
      <c r="I322" s="4"/>
      <c r="AC322" s="4"/>
      <c r="AD322" s="4"/>
      <c r="AI322" s="4"/>
      <c r="AJ322" s="4"/>
      <c r="AO322" s="4"/>
      <c r="BC322" s="4"/>
      <c r="BD322" s="4"/>
      <c r="BE322" s="4"/>
      <c r="BF322" s="4"/>
      <c r="BG322" s="4"/>
      <c r="BS322" s="63"/>
    </row>
    <row r="323" spans="8:71" s="3" customFormat="1" x14ac:dyDescent="0.35">
      <c r="H323" s="108"/>
      <c r="I323" s="4"/>
      <c r="AC323" s="4"/>
      <c r="AD323" s="4"/>
      <c r="AI323" s="4"/>
      <c r="AJ323" s="4"/>
      <c r="AO323" s="4"/>
      <c r="BC323" s="4"/>
      <c r="BD323" s="4"/>
      <c r="BE323" s="4"/>
      <c r="BF323" s="4"/>
      <c r="BG323" s="4"/>
      <c r="BS323" s="63"/>
    </row>
    <row r="324" spans="8:71" s="3" customFormat="1" x14ac:dyDescent="0.35">
      <c r="H324" s="108"/>
      <c r="I324" s="4"/>
      <c r="AC324" s="4"/>
      <c r="AD324" s="4"/>
      <c r="AI324" s="4"/>
      <c r="AJ324" s="4"/>
      <c r="AO324" s="4"/>
      <c r="BC324" s="4"/>
      <c r="BD324" s="4"/>
      <c r="BE324" s="4"/>
      <c r="BF324" s="4"/>
      <c r="BG324" s="4"/>
      <c r="BS324" s="63"/>
    </row>
    <row r="325" spans="8:71" s="3" customFormat="1" x14ac:dyDescent="0.35">
      <c r="H325" s="108"/>
      <c r="I325" s="4"/>
      <c r="AC325" s="4"/>
      <c r="AD325" s="4"/>
      <c r="AI325" s="4"/>
      <c r="AJ325" s="4"/>
      <c r="AO325" s="4"/>
      <c r="BC325" s="4"/>
      <c r="BD325" s="4"/>
      <c r="BE325" s="4"/>
      <c r="BF325" s="4"/>
      <c r="BG325" s="4"/>
      <c r="BS325" s="63"/>
    </row>
    <row r="326" spans="8:71" s="3" customFormat="1" x14ac:dyDescent="0.35">
      <c r="H326" s="108"/>
      <c r="I326" s="4"/>
      <c r="AC326" s="4"/>
      <c r="AD326" s="4"/>
      <c r="AI326" s="4"/>
      <c r="AJ326" s="4"/>
      <c r="AO326" s="4"/>
      <c r="BC326" s="4"/>
      <c r="BD326" s="4"/>
      <c r="BE326" s="4"/>
      <c r="BF326" s="4"/>
      <c r="BG326" s="4"/>
      <c r="BS326" s="63"/>
    </row>
    <row r="327" spans="8:71" s="3" customFormat="1" x14ac:dyDescent="0.35">
      <c r="H327" s="108"/>
      <c r="I327" s="4"/>
      <c r="AC327" s="4"/>
      <c r="AD327" s="4"/>
      <c r="AI327" s="4"/>
      <c r="AJ327" s="4"/>
      <c r="AO327" s="4"/>
      <c r="BC327" s="4"/>
      <c r="BD327" s="4"/>
      <c r="BE327" s="4"/>
      <c r="BF327" s="4"/>
      <c r="BG327" s="4"/>
      <c r="BS327" s="63"/>
    </row>
    <row r="328" spans="8:71" s="3" customFormat="1" x14ac:dyDescent="0.35">
      <c r="H328" s="108"/>
      <c r="I328" s="4"/>
      <c r="AC328" s="4"/>
      <c r="AD328" s="4"/>
      <c r="AI328" s="4"/>
      <c r="AJ328" s="4"/>
      <c r="AO328" s="4"/>
      <c r="BC328" s="4"/>
      <c r="BD328" s="4"/>
      <c r="BE328" s="4"/>
      <c r="BF328" s="4"/>
      <c r="BG328" s="4"/>
      <c r="BS328" s="63"/>
    </row>
    <row r="329" spans="8:71" s="3" customFormat="1" x14ac:dyDescent="0.35">
      <c r="H329" s="108"/>
      <c r="I329" s="4"/>
      <c r="AC329" s="4"/>
      <c r="AD329" s="4"/>
      <c r="AI329" s="4"/>
      <c r="AJ329" s="4"/>
      <c r="AO329" s="4"/>
      <c r="BC329" s="4"/>
      <c r="BD329" s="4"/>
      <c r="BE329" s="4"/>
      <c r="BF329" s="4"/>
      <c r="BG329" s="4"/>
      <c r="BS329" s="63"/>
    </row>
    <row r="330" spans="8:71" s="3" customFormat="1" x14ac:dyDescent="0.35">
      <c r="H330" s="108"/>
      <c r="I330" s="4"/>
      <c r="AC330" s="4"/>
      <c r="AD330" s="4"/>
      <c r="AI330" s="4"/>
      <c r="AJ330" s="4"/>
      <c r="AO330" s="4"/>
      <c r="BC330" s="4"/>
      <c r="BD330" s="4"/>
      <c r="BE330" s="4"/>
      <c r="BF330" s="4"/>
      <c r="BG330" s="4"/>
      <c r="BS330" s="63"/>
    </row>
    <row r="331" spans="8:71" s="3" customFormat="1" x14ac:dyDescent="0.35">
      <c r="H331" s="108"/>
      <c r="I331" s="4"/>
      <c r="AC331" s="4"/>
      <c r="AD331" s="4"/>
      <c r="AI331" s="4"/>
      <c r="AJ331" s="4"/>
      <c r="AO331" s="4"/>
      <c r="BC331" s="4"/>
      <c r="BD331" s="4"/>
      <c r="BE331" s="4"/>
      <c r="BF331" s="4"/>
      <c r="BG331" s="4"/>
      <c r="BS331" s="63"/>
    </row>
    <row r="332" spans="8:71" s="3" customFormat="1" x14ac:dyDescent="0.35">
      <c r="H332" s="108"/>
      <c r="I332" s="4"/>
      <c r="AC332" s="4"/>
      <c r="AD332" s="4"/>
      <c r="AI332" s="4"/>
      <c r="AJ332" s="4"/>
      <c r="AO332" s="4"/>
      <c r="BC332" s="4"/>
      <c r="BD332" s="4"/>
      <c r="BE332" s="4"/>
      <c r="BF332" s="4"/>
      <c r="BG332" s="4"/>
      <c r="BS332" s="63"/>
    </row>
    <row r="333" spans="8:71" s="3" customFormat="1" x14ac:dyDescent="0.35">
      <c r="H333" s="108"/>
      <c r="I333" s="4"/>
      <c r="AC333" s="4"/>
      <c r="AD333" s="4"/>
      <c r="AI333" s="4"/>
      <c r="AJ333" s="4"/>
      <c r="AO333" s="4"/>
      <c r="BC333" s="4"/>
      <c r="BD333" s="4"/>
      <c r="BE333" s="4"/>
      <c r="BF333" s="4"/>
      <c r="BG333" s="4"/>
      <c r="BS333" s="63"/>
    </row>
    <row r="334" spans="8:71" s="3" customFormat="1" x14ac:dyDescent="0.35">
      <c r="H334" s="108"/>
      <c r="I334" s="4"/>
      <c r="AC334" s="4"/>
      <c r="AD334" s="4"/>
      <c r="AI334" s="4"/>
      <c r="AJ334" s="4"/>
      <c r="AO334" s="4"/>
      <c r="BC334" s="4"/>
      <c r="BD334" s="4"/>
      <c r="BE334" s="4"/>
      <c r="BF334" s="4"/>
      <c r="BG334" s="4"/>
      <c r="BS334" s="63"/>
    </row>
    <row r="335" spans="8:71" s="3" customFormat="1" x14ac:dyDescent="0.35">
      <c r="H335" s="108"/>
      <c r="I335" s="4"/>
      <c r="AC335" s="4"/>
      <c r="AD335" s="4"/>
      <c r="AI335" s="4"/>
      <c r="AJ335" s="4"/>
      <c r="AO335" s="4"/>
      <c r="BC335" s="4"/>
      <c r="BD335" s="4"/>
      <c r="BE335" s="4"/>
      <c r="BF335" s="4"/>
      <c r="BG335" s="4"/>
      <c r="BS335" s="63"/>
    </row>
    <row r="336" spans="8:71" s="3" customFormat="1" x14ac:dyDescent="0.35">
      <c r="H336" s="108"/>
      <c r="I336" s="4"/>
      <c r="AC336" s="4"/>
      <c r="AD336" s="4"/>
      <c r="AI336" s="4"/>
      <c r="AJ336" s="4"/>
      <c r="AO336" s="4"/>
      <c r="BC336" s="4"/>
      <c r="BD336" s="4"/>
      <c r="BE336" s="4"/>
      <c r="BF336" s="4"/>
      <c r="BG336" s="4"/>
      <c r="BS336" s="63"/>
    </row>
    <row r="337" spans="8:71" s="3" customFormat="1" x14ac:dyDescent="0.35">
      <c r="H337" s="108"/>
      <c r="I337" s="4"/>
      <c r="AC337" s="4"/>
      <c r="AD337" s="4"/>
      <c r="AI337" s="4"/>
      <c r="AJ337" s="4"/>
      <c r="AO337" s="4"/>
      <c r="BC337" s="4"/>
      <c r="BD337" s="4"/>
      <c r="BE337" s="4"/>
      <c r="BF337" s="4"/>
      <c r="BG337" s="4"/>
      <c r="BS337" s="63"/>
    </row>
    <row r="338" spans="8:71" s="3" customFormat="1" x14ac:dyDescent="0.35">
      <c r="H338" s="108"/>
      <c r="I338" s="4"/>
      <c r="AC338" s="4"/>
      <c r="AD338" s="4"/>
      <c r="AI338" s="4"/>
      <c r="AJ338" s="4"/>
      <c r="AO338" s="4"/>
      <c r="BC338" s="4"/>
      <c r="BD338" s="4"/>
      <c r="BE338" s="4"/>
      <c r="BF338" s="4"/>
      <c r="BG338" s="4"/>
      <c r="BS338" s="63"/>
    </row>
    <row r="339" spans="8:71" s="3" customFormat="1" x14ac:dyDescent="0.35">
      <c r="H339" s="108"/>
      <c r="I339" s="4"/>
      <c r="AC339" s="4"/>
      <c r="AD339" s="4"/>
      <c r="AI339" s="4"/>
      <c r="AJ339" s="4"/>
      <c r="AO339" s="4"/>
      <c r="BC339" s="4"/>
      <c r="BD339" s="4"/>
      <c r="BE339" s="4"/>
      <c r="BF339" s="4"/>
      <c r="BG339" s="4"/>
      <c r="BS339" s="63"/>
    </row>
    <row r="340" spans="8:71" s="3" customFormat="1" x14ac:dyDescent="0.35">
      <c r="H340" s="108"/>
      <c r="I340" s="4"/>
      <c r="AC340" s="4"/>
      <c r="AD340" s="4"/>
      <c r="AI340" s="4"/>
      <c r="AJ340" s="4"/>
      <c r="AO340" s="4"/>
      <c r="BC340" s="4"/>
      <c r="BD340" s="4"/>
      <c r="BE340" s="4"/>
      <c r="BF340" s="4"/>
      <c r="BG340" s="4"/>
      <c r="BS340" s="63"/>
    </row>
    <row r="341" spans="8:71" s="3" customFormat="1" x14ac:dyDescent="0.35">
      <c r="H341" s="108"/>
      <c r="I341" s="4"/>
      <c r="AC341" s="4"/>
      <c r="AD341" s="4"/>
      <c r="AI341" s="4"/>
      <c r="AJ341" s="4"/>
      <c r="AO341" s="4"/>
      <c r="BC341" s="4"/>
      <c r="BD341" s="4"/>
      <c r="BE341" s="4"/>
      <c r="BF341" s="4"/>
      <c r="BG341" s="4"/>
      <c r="BS341" s="63"/>
    </row>
    <row r="342" spans="8:71" s="3" customFormat="1" x14ac:dyDescent="0.35">
      <c r="H342" s="108"/>
      <c r="I342" s="4"/>
      <c r="AC342" s="4"/>
      <c r="AD342" s="4"/>
      <c r="AI342" s="4"/>
      <c r="AJ342" s="4"/>
      <c r="AO342" s="4"/>
      <c r="BC342" s="4"/>
      <c r="BD342" s="4"/>
      <c r="BE342" s="4"/>
      <c r="BF342" s="4"/>
      <c r="BG342" s="4"/>
      <c r="BS342" s="63"/>
    </row>
    <row r="343" spans="8:71" s="3" customFormat="1" x14ac:dyDescent="0.35">
      <c r="H343" s="108"/>
      <c r="I343" s="4"/>
      <c r="AC343" s="4"/>
      <c r="AD343" s="4"/>
      <c r="AI343" s="4"/>
      <c r="AJ343" s="4"/>
      <c r="AO343" s="4"/>
      <c r="BC343" s="4"/>
      <c r="BD343" s="4"/>
      <c r="BE343" s="4"/>
      <c r="BF343" s="4"/>
      <c r="BG343" s="4"/>
      <c r="BS343" s="63"/>
    </row>
    <row r="344" spans="8:71" s="3" customFormat="1" x14ac:dyDescent="0.35">
      <c r="H344" s="108"/>
      <c r="I344" s="4"/>
      <c r="AC344" s="4"/>
      <c r="AD344" s="4"/>
      <c r="AI344" s="4"/>
      <c r="AJ344" s="4"/>
      <c r="AO344" s="4"/>
      <c r="BC344" s="4"/>
      <c r="BD344" s="4"/>
      <c r="BE344" s="4"/>
      <c r="BF344" s="4"/>
      <c r="BG344" s="4"/>
      <c r="BS344" s="63"/>
    </row>
    <row r="345" spans="8:71" s="3" customFormat="1" x14ac:dyDescent="0.35">
      <c r="H345" s="108"/>
      <c r="I345" s="4"/>
      <c r="AC345" s="4"/>
      <c r="AD345" s="4"/>
      <c r="AI345" s="4"/>
      <c r="AJ345" s="4"/>
      <c r="AO345" s="4"/>
      <c r="BC345" s="4"/>
      <c r="BD345" s="4"/>
      <c r="BE345" s="4"/>
      <c r="BF345" s="4"/>
      <c r="BG345" s="4"/>
      <c r="BS345" s="63"/>
    </row>
    <row r="346" spans="8:71" s="3" customFormat="1" x14ac:dyDescent="0.35">
      <c r="H346" s="108"/>
      <c r="I346" s="4"/>
      <c r="AC346" s="4"/>
      <c r="AD346" s="4"/>
      <c r="AI346" s="4"/>
      <c r="AJ346" s="4"/>
      <c r="AO346" s="4"/>
      <c r="BC346" s="4"/>
      <c r="BD346" s="4"/>
      <c r="BE346" s="4"/>
      <c r="BF346" s="4"/>
      <c r="BG346" s="4"/>
      <c r="BS346" s="63"/>
    </row>
    <row r="347" spans="8:71" s="3" customFormat="1" x14ac:dyDescent="0.35">
      <c r="H347" s="108"/>
      <c r="I347" s="4"/>
      <c r="AC347" s="4"/>
      <c r="AD347" s="4"/>
      <c r="AI347" s="4"/>
      <c r="AJ347" s="4"/>
      <c r="AO347" s="4"/>
      <c r="BC347" s="4"/>
      <c r="BD347" s="4"/>
      <c r="BE347" s="4"/>
      <c r="BF347" s="4"/>
      <c r="BG347" s="4"/>
      <c r="BS347" s="63"/>
    </row>
    <row r="348" spans="8:71" s="3" customFormat="1" x14ac:dyDescent="0.35">
      <c r="H348" s="108"/>
      <c r="I348" s="4"/>
      <c r="AC348" s="4"/>
      <c r="AD348" s="4"/>
      <c r="AI348" s="4"/>
      <c r="AJ348" s="4"/>
      <c r="AO348" s="4"/>
      <c r="BC348" s="4"/>
      <c r="BD348" s="4"/>
      <c r="BE348" s="4"/>
      <c r="BF348" s="4"/>
      <c r="BG348" s="4"/>
      <c r="BS348" s="63"/>
    </row>
    <row r="349" spans="8:71" s="3" customFormat="1" x14ac:dyDescent="0.35">
      <c r="H349" s="108"/>
      <c r="I349" s="4"/>
      <c r="AC349" s="4"/>
      <c r="AD349" s="4"/>
      <c r="AI349" s="4"/>
      <c r="AJ349" s="4"/>
      <c r="AO349" s="4"/>
      <c r="BC349" s="4"/>
      <c r="BD349" s="4"/>
      <c r="BE349" s="4"/>
      <c r="BF349" s="4"/>
      <c r="BG349" s="4"/>
      <c r="BS349" s="63"/>
    </row>
    <row r="350" spans="8:71" s="3" customFormat="1" x14ac:dyDescent="0.35">
      <c r="H350" s="108"/>
      <c r="I350" s="4"/>
      <c r="AC350" s="4"/>
      <c r="AD350" s="4"/>
      <c r="AI350" s="4"/>
      <c r="AJ350" s="4"/>
      <c r="AO350" s="4"/>
      <c r="BC350" s="4"/>
      <c r="BD350" s="4"/>
      <c r="BE350" s="4"/>
      <c r="BF350" s="4"/>
      <c r="BG350" s="4"/>
      <c r="BS350" s="63"/>
    </row>
    <row r="351" spans="8:71" s="3" customFormat="1" x14ac:dyDescent="0.35">
      <c r="H351" s="108"/>
      <c r="I351" s="4"/>
      <c r="AC351" s="4"/>
      <c r="AD351" s="4"/>
      <c r="AI351" s="4"/>
      <c r="AJ351" s="4"/>
      <c r="AO351" s="4"/>
      <c r="BC351" s="4"/>
      <c r="BD351" s="4"/>
      <c r="BE351" s="4"/>
      <c r="BF351" s="4"/>
      <c r="BG351" s="4"/>
      <c r="BS351" s="63"/>
    </row>
    <row r="352" spans="8:71" s="3" customFormat="1" x14ac:dyDescent="0.35">
      <c r="H352" s="108"/>
      <c r="I352" s="4"/>
      <c r="AC352" s="4"/>
      <c r="AD352" s="4"/>
      <c r="AI352" s="4"/>
      <c r="AJ352" s="4"/>
      <c r="AO352" s="4"/>
      <c r="BC352" s="4"/>
      <c r="BD352" s="4"/>
      <c r="BE352" s="4"/>
      <c r="BF352" s="4"/>
      <c r="BG352" s="4"/>
      <c r="BS352" s="63"/>
    </row>
    <row r="353" spans="8:71" s="3" customFormat="1" x14ac:dyDescent="0.35">
      <c r="H353" s="108"/>
      <c r="I353" s="4"/>
      <c r="AC353" s="4"/>
      <c r="AD353" s="4"/>
      <c r="AI353" s="4"/>
      <c r="AJ353" s="4"/>
      <c r="AO353" s="4"/>
      <c r="BC353" s="4"/>
      <c r="BD353" s="4"/>
      <c r="BE353" s="4"/>
      <c r="BF353" s="4"/>
      <c r="BG353" s="4"/>
      <c r="BS353" s="63"/>
    </row>
    <row r="354" spans="8:71" s="3" customFormat="1" x14ac:dyDescent="0.35">
      <c r="H354" s="108"/>
      <c r="I354" s="4"/>
      <c r="AC354" s="4"/>
      <c r="AD354" s="4"/>
      <c r="AI354" s="4"/>
      <c r="AJ354" s="4"/>
      <c r="AO354" s="4"/>
      <c r="BC354" s="4"/>
      <c r="BD354" s="4"/>
      <c r="BE354" s="4"/>
      <c r="BF354" s="4"/>
      <c r="BG354" s="4"/>
      <c r="BS354" s="63"/>
    </row>
    <row r="355" spans="8:71" s="3" customFormat="1" x14ac:dyDescent="0.35">
      <c r="H355" s="108"/>
      <c r="I355" s="4"/>
      <c r="AC355" s="4"/>
      <c r="AD355" s="4"/>
      <c r="AI355" s="4"/>
      <c r="AJ355" s="4"/>
      <c r="AO355" s="4"/>
      <c r="BC355" s="4"/>
      <c r="BD355" s="4"/>
      <c r="BE355" s="4"/>
      <c r="BF355" s="4"/>
      <c r="BG355" s="4"/>
      <c r="BS355" s="63"/>
    </row>
    <row r="356" spans="8:71" s="3" customFormat="1" x14ac:dyDescent="0.35">
      <c r="H356" s="108"/>
      <c r="I356" s="4"/>
      <c r="AC356" s="4"/>
      <c r="AD356" s="4"/>
      <c r="AI356" s="4"/>
      <c r="AJ356" s="4"/>
      <c r="AO356" s="4"/>
      <c r="BC356" s="4"/>
      <c r="BD356" s="4"/>
      <c r="BE356" s="4"/>
      <c r="BF356" s="4"/>
      <c r="BG356" s="4"/>
      <c r="BS356" s="63"/>
    </row>
    <row r="357" spans="8:71" s="3" customFormat="1" x14ac:dyDescent="0.35">
      <c r="H357" s="108"/>
      <c r="I357" s="4"/>
      <c r="AC357" s="4"/>
      <c r="AD357" s="4"/>
      <c r="AI357" s="4"/>
      <c r="AJ357" s="4"/>
      <c r="AO357" s="4"/>
      <c r="BC357" s="4"/>
      <c r="BD357" s="4"/>
      <c r="BE357" s="4"/>
      <c r="BF357" s="4"/>
      <c r="BG357" s="4"/>
      <c r="BS357" s="63"/>
    </row>
    <row r="358" spans="8:71" s="3" customFormat="1" x14ac:dyDescent="0.35">
      <c r="H358" s="108"/>
      <c r="I358" s="4"/>
      <c r="AC358" s="4"/>
      <c r="AD358" s="4"/>
      <c r="AI358" s="4"/>
      <c r="AJ358" s="4"/>
      <c r="AO358" s="4"/>
      <c r="BC358" s="4"/>
      <c r="BD358" s="4"/>
      <c r="BE358" s="4"/>
      <c r="BF358" s="4"/>
      <c r="BG358" s="4"/>
      <c r="BS358" s="63"/>
    </row>
    <row r="359" spans="8:71" s="3" customFormat="1" x14ac:dyDescent="0.35">
      <c r="H359" s="108"/>
      <c r="I359" s="4"/>
      <c r="AC359" s="4"/>
      <c r="AD359" s="4"/>
      <c r="AI359" s="4"/>
      <c r="AJ359" s="4"/>
      <c r="AO359" s="4"/>
      <c r="BC359" s="4"/>
      <c r="BD359" s="4"/>
      <c r="BE359" s="4"/>
      <c r="BF359" s="4"/>
      <c r="BG359" s="4"/>
      <c r="BS359" s="63"/>
    </row>
    <row r="360" spans="8:71" s="3" customFormat="1" x14ac:dyDescent="0.35">
      <c r="H360" s="108"/>
      <c r="I360" s="4"/>
      <c r="AC360" s="4"/>
      <c r="AD360" s="4"/>
      <c r="AI360" s="4"/>
      <c r="AJ360" s="4"/>
      <c r="AO360" s="4"/>
      <c r="BC360" s="4"/>
      <c r="BD360" s="4"/>
      <c r="BE360" s="4"/>
      <c r="BF360" s="4"/>
      <c r="BG360" s="4"/>
      <c r="BS360" s="63"/>
    </row>
    <row r="361" spans="8:71" s="3" customFormat="1" x14ac:dyDescent="0.35">
      <c r="H361" s="108"/>
      <c r="I361" s="4"/>
      <c r="AC361" s="4"/>
      <c r="AD361" s="4"/>
      <c r="AI361" s="4"/>
      <c r="AJ361" s="4"/>
      <c r="AO361" s="4"/>
      <c r="BC361" s="4"/>
      <c r="BD361" s="4"/>
      <c r="BE361" s="4"/>
      <c r="BF361" s="4"/>
      <c r="BG361" s="4"/>
      <c r="BS361" s="63"/>
    </row>
    <row r="362" spans="8:71" s="3" customFormat="1" x14ac:dyDescent="0.35">
      <c r="H362" s="108"/>
      <c r="I362" s="4"/>
      <c r="AC362" s="4"/>
      <c r="AD362" s="4"/>
      <c r="AI362" s="4"/>
      <c r="AJ362" s="4"/>
      <c r="AO362" s="4"/>
      <c r="BC362" s="4"/>
      <c r="BD362" s="4"/>
      <c r="BE362" s="4"/>
      <c r="BF362" s="4"/>
      <c r="BG362" s="4"/>
      <c r="BS362" s="63"/>
    </row>
    <row r="363" spans="8:71" s="3" customFormat="1" x14ac:dyDescent="0.35">
      <c r="H363" s="108"/>
      <c r="I363" s="4"/>
      <c r="AC363" s="4"/>
      <c r="AD363" s="4"/>
      <c r="AI363" s="4"/>
      <c r="AJ363" s="4"/>
      <c r="AO363" s="4"/>
      <c r="BC363" s="4"/>
      <c r="BD363" s="4"/>
      <c r="BE363" s="4"/>
      <c r="BF363" s="4"/>
      <c r="BG363" s="4"/>
      <c r="BS363" s="63"/>
    </row>
    <row r="364" spans="8:71" s="3" customFormat="1" x14ac:dyDescent="0.35">
      <c r="H364" s="108"/>
      <c r="I364" s="4"/>
      <c r="AC364" s="4"/>
      <c r="AD364" s="4"/>
      <c r="AI364" s="4"/>
      <c r="AJ364" s="4"/>
      <c r="AO364" s="4"/>
      <c r="BC364" s="4"/>
      <c r="BD364" s="4"/>
      <c r="BE364" s="4"/>
      <c r="BF364" s="4"/>
      <c r="BG364" s="4"/>
      <c r="BS364" s="63"/>
    </row>
    <row r="365" spans="8:71" s="3" customFormat="1" x14ac:dyDescent="0.35">
      <c r="H365" s="108"/>
      <c r="I365" s="4"/>
      <c r="AC365" s="4"/>
      <c r="AD365" s="4"/>
      <c r="AI365" s="4"/>
      <c r="AJ365" s="4"/>
      <c r="AO365" s="4"/>
      <c r="BC365" s="4"/>
      <c r="BD365" s="4"/>
      <c r="BE365" s="4"/>
      <c r="BF365" s="4"/>
      <c r="BG365" s="4"/>
      <c r="BS365" s="63"/>
    </row>
    <row r="366" spans="8:71" s="3" customFormat="1" x14ac:dyDescent="0.35">
      <c r="H366" s="108"/>
      <c r="I366" s="4"/>
      <c r="AC366" s="4"/>
      <c r="AD366" s="4"/>
      <c r="AI366" s="4"/>
      <c r="AJ366" s="4"/>
      <c r="AO366" s="4"/>
      <c r="BC366" s="4"/>
      <c r="BD366" s="4"/>
      <c r="BE366" s="4"/>
      <c r="BF366" s="4"/>
      <c r="BG366" s="4"/>
      <c r="BS366" s="63"/>
    </row>
    <row r="367" spans="8:71" s="3" customFormat="1" x14ac:dyDescent="0.35">
      <c r="H367" s="108"/>
      <c r="I367" s="4"/>
      <c r="AC367" s="4"/>
      <c r="AD367" s="4"/>
      <c r="AI367" s="4"/>
      <c r="AJ367" s="4"/>
      <c r="AO367" s="4"/>
      <c r="BC367" s="4"/>
      <c r="BD367" s="4"/>
      <c r="BE367" s="4"/>
      <c r="BF367" s="4"/>
      <c r="BG367" s="4"/>
      <c r="BS367" s="63"/>
    </row>
    <row r="368" spans="8:71" s="3" customFormat="1" x14ac:dyDescent="0.35">
      <c r="H368" s="108"/>
      <c r="I368" s="4"/>
      <c r="AC368" s="4"/>
      <c r="AD368" s="4"/>
      <c r="AI368" s="4"/>
      <c r="AJ368" s="4"/>
      <c r="AO368" s="4"/>
      <c r="BC368" s="4"/>
      <c r="BD368" s="4"/>
      <c r="BE368" s="4"/>
      <c r="BF368" s="4"/>
      <c r="BG368" s="4"/>
      <c r="BS368" s="63"/>
    </row>
    <row r="369" spans="8:71" s="3" customFormat="1" x14ac:dyDescent="0.35">
      <c r="H369" s="108"/>
      <c r="I369" s="4"/>
      <c r="AC369" s="4"/>
      <c r="AD369" s="4"/>
      <c r="AI369" s="4"/>
      <c r="AJ369" s="4"/>
      <c r="AO369" s="4"/>
      <c r="BC369" s="4"/>
      <c r="BD369" s="4"/>
      <c r="BE369" s="4"/>
      <c r="BF369" s="4"/>
      <c r="BG369" s="4"/>
      <c r="BS369" s="63"/>
    </row>
    <row r="370" spans="8:71" s="3" customFormat="1" x14ac:dyDescent="0.35">
      <c r="H370" s="108"/>
      <c r="I370" s="4"/>
      <c r="AC370" s="4"/>
      <c r="AD370" s="4"/>
      <c r="AI370" s="4"/>
      <c r="AJ370" s="4"/>
      <c r="AO370" s="4"/>
      <c r="BC370" s="4"/>
      <c r="BD370" s="4"/>
      <c r="BE370" s="4"/>
      <c r="BF370" s="4"/>
      <c r="BG370" s="4"/>
      <c r="BS370" s="63"/>
    </row>
    <row r="371" spans="8:71" s="3" customFormat="1" x14ac:dyDescent="0.35">
      <c r="H371" s="108"/>
      <c r="I371" s="4"/>
      <c r="AC371" s="4"/>
      <c r="AD371" s="4"/>
      <c r="AI371" s="4"/>
      <c r="AJ371" s="4"/>
      <c r="AO371" s="4"/>
      <c r="BC371" s="4"/>
      <c r="BD371" s="4"/>
      <c r="BE371" s="4"/>
      <c r="BF371" s="4"/>
      <c r="BG371" s="4"/>
      <c r="BS371" s="63"/>
    </row>
    <row r="372" spans="8:71" s="3" customFormat="1" x14ac:dyDescent="0.35">
      <c r="H372" s="108"/>
      <c r="I372" s="4"/>
      <c r="AC372" s="4"/>
      <c r="AD372" s="4"/>
      <c r="AI372" s="4"/>
      <c r="AJ372" s="4"/>
      <c r="AO372" s="4"/>
      <c r="BC372" s="4"/>
      <c r="BD372" s="4"/>
      <c r="BE372" s="4"/>
      <c r="BF372" s="4"/>
      <c r="BG372" s="4"/>
      <c r="BS372" s="63"/>
    </row>
    <row r="373" spans="8:71" s="3" customFormat="1" x14ac:dyDescent="0.35">
      <c r="H373" s="108"/>
      <c r="I373" s="4"/>
      <c r="AC373" s="4"/>
      <c r="AD373" s="4"/>
      <c r="AI373" s="4"/>
      <c r="AJ373" s="4"/>
      <c r="AO373" s="4"/>
      <c r="BC373" s="4"/>
      <c r="BD373" s="4"/>
      <c r="BE373" s="4"/>
      <c r="BF373" s="4"/>
      <c r="BG373" s="4"/>
      <c r="BS373" s="63"/>
    </row>
    <row r="374" spans="8:71" s="3" customFormat="1" x14ac:dyDescent="0.35">
      <c r="H374" s="108"/>
      <c r="I374" s="4"/>
      <c r="AC374" s="4"/>
      <c r="AD374" s="4"/>
      <c r="AI374" s="4"/>
      <c r="AJ374" s="4"/>
      <c r="AO374" s="4"/>
      <c r="BC374" s="4"/>
      <c r="BD374" s="4"/>
      <c r="BE374" s="4"/>
      <c r="BF374" s="4"/>
      <c r="BG374" s="4"/>
      <c r="BS374" s="63"/>
    </row>
    <row r="375" spans="8:71" s="3" customFormat="1" x14ac:dyDescent="0.35">
      <c r="H375" s="108"/>
      <c r="I375" s="4"/>
      <c r="AC375" s="4"/>
      <c r="AD375" s="4"/>
      <c r="AI375" s="4"/>
      <c r="AJ375" s="4"/>
      <c r="AO375" s="4"/>
      <c r="BC375" s="4"/>
      <c r="BD375" s="4"/>
      <c r="BE375" s="4"/>
      <c r="BF375" s="4"/>
      <c r="BG375" s="4"/>
      <c r="BS375" s="63"/>
    </row>
    <row r="376" spans="8:71" s="3" customFormat="1" x14ac:dyDescent="0.35">
      <c r="H376" s="108"/>
      <c r="I376" s="4"/>
      <c r="AC376" s="4"/>
      <c r="AD376" s="4"/>
      <c r="AI376" s="4"/>
      <c r="AJ376" s="4"/>
      <c r="AO376" s="4"/>
      <c r="BC376" s="4"/>
      <c r="BD376" s="4"/>
      <c r="BE376" s="4"/>
      <c r="BF376" s="4"/>
      <c r="BG376" s="4"/>
      <c r="BS376" s="63"/>
    </row>
    <row r="377" spans="8:71" s="3" customFormat="1" x14ac:dyDescent="0.35">
      <c r="H377" s="108"/>
      <c r="I377" s="4"/>
      <c r="AC377" s="4"/>
      <c r="AD377" s="4"/>
      <c r="AI377" s="4"/>
      <c r="AJ377" s="4"/>
      <c r="AO377" s="4"/>
      <c r="BC377" s="4"/>
      <c r="BD377" s="4"/>
      <c r="BE377" s="4"/>
      <c r="BF377" s="4"/>
      <c r="BG377" s="4"/>
      <c r="BS377" s="63"/>
    </row>
    <row r="378" spans="8:71" s="3" customFormat="1" x14ac:dyDescent="0.35">
      <c r="H378" s="108"/>
      <c r="I378" s="4"/>
      <c r="AC378" s="4"/>
      <c r="AD378" s="4"/>
      <c r="AI378" s="4"/>
      <c r="AJ378" s="4"/>
      <c r="AO378" s="4"/>
      <c r="BC378" s="4"/>
      <c r="BD378" s="4"/>
      <c r="BE378" s="4"/>
      <c r="BF378" s="4"/>
      <c r="BG378" s="4"/>
      <c r="BS378" s="63"/>
    </row>
    <row r="379" spans="8:71" s="3" customFormat="1" x14ac:dyDescent="0.35">
      <c r="H379" s="108"/>
      <c r="I379" s="4"/>
      <c r="AC379" s="4"/>
      <c r="AD379" s="4"/>
      <c r="AI379" s="4"/>
      <c r="AJ379" s="4"/>
      <c r="AO379" s="4"/>
      <c r="BC379" s="4"/>
      <c r="BD379" s="4"/>
      <c r="BE379" s="4"/>
      <c r="BF379" s="4"/>
      <c r="BG379" s="4"/>
      <c r="BS379" s="63"/>
    </row>
    <row r="380" spans="8:71" s="3" customFormat="1" x14ac:dyDescent="0.35">
      <c r="H380" s="108"/>
      <c r="I380" s="4"/>
      <c r="AC380" s="4"/>
      <c r="AD380" s="4"/>
      <c r="AI380" s="4"/>
      <c r="AJ380" s="4"/>
      <c r="AO380" s="4"/>
      <c r="BC380" s="4"/>
      <c r="BD380" s="4"/>
      <c r="BE380" s="4"/>
      <c r="BF380" s="4"/>
      <c r="BG380" s="4"/>
      <c r="BS380" s="63"/>
    </row>
    <row r="381" spans="8:71" s="3" customFormat="1" x14ac:dyDescent="0.35">
      <c r="H381" s="108"/>
      <c r="I381" s="4"/>
      <c r="AC381" s="4"/>
      <c r="AD381" s="4"/>
      <c r="AI381" s="4"/>
      <c r="AJ381" s="4"/>
      <c r="AO381" s="4"/>
      <c r="BC381" s="4"/>
      <c r="BD381" s="4"/>
      <c r="BE381" s="4"/>
      <c r="BF381" s="4"/>
      <c r="BG381" s="4"/>
      <c r="BS381" s="63"/>
    </row>
    <row r="382" spans="8:71" s="3" customFormat="1" x14ac:dyDescent="0.35">
      <c r="H382" s="108"/>
      <c r="I382" s="4"/>
      <c r="AC382" s="4"/>
      <c r="AD382" s="4"/>
      <c r="AI382" s="4"/>
      <c r="AJ382" s="4"/>
      <c r="AO382" s="4"/>
      <c r="BC382" s="4"/>
      <c r="BD382" s="4"/>
      <c r="BE382" s="4"/>
      <c r="BF382" s="4"/>
      <c r="BG382" s="4"/>
      <c r="BS382" s="63"/>
    </row>
    <row r="383" spans="8:71" s="3" customFormat="1" x14ac:dyDescent="0.35">
      <c r="H383" s="108"/>
      <c r="I383" s="4"/>
      <c r="AC383" s="4"/>
      <c r="AD383" s="4"/>
      <c r="AI383" s="4"/>
      <c r="AJ383" s="4"/>
      <c r="AO383" s="4"/>
      <c r="BC383" s="4"/>
      <c r="BD383" s="4"/>
      <c r="BE383" s="4"/>
      <c r="BF383" s="4"/>
      <c r="BG383" s="4"/>
      <c r="BS383" s="63"/>
    </row>
    <row r="384" spans="8:71" s="3" customFormat="1" x14ac:dyDescent="0.35">
      <c r="H384" s="108"/>
      <c r="I384" s="4"/>
      <c r="AC384" s="4"/>
      <c r="AD384" s="4"/>
      <c r="AI384" s="4"/>
      <c r="AJ384" s="4"/>
      <c r="AO384" s="4"/>
      <c r="BC384" s="4"/>
      <c r="BD384" s="4"/>
      <c r="BE384" s="4"/>
      <c r="BF384" s="4"/>
      <c r="BG384" s="4"/>
      <c r="BS384" s="63"/>
    </row>
    <row r="385" spans="8:71" s="3" customFormat="1" x14ac:dyDescent="0.35">
      <c r="H385" s="108"/>
      <c r="I385" s="4"/>
      <c r="AC385" s="4"/>
      <c r="AD385" s="4"/>
      <c r="AI385" s="4"/>
      <c r="AJ385" s="4"/>
      <c r="AO385" s="4"/>
      <c r="BC385" s="4"/>
      <c r="BD385" s="4"/>
      <c r="BE385" s="4"/>
      <c r="BF385" s="4"/>
      <c r="BG385" s="4"/>
      <c r="BS385" s="63"/>
    </row>
    <row r="386" spans="8:71" s="3" customFormat="1" x14ac:dyDescent="0.35">
      <c r="H386" s="108"/>
      <c r="I386" s="4"/>
      <c r="AC386" s="4"/>
      <c r="AD386" s="4"/>
      <c r="AI386" s="4"/>
      <c r="AJ386" s="4"/>
      <c r="AO386" s="4"/>
      <c r="BC386" s="4"/>
      <c r="BD386" s="4"/>
      <c r="BE386" s="4"/>
      <c r="BF386" s="4"/>
      <c r="BG386" s="4"/>
      <c r="BS386" s="63"/>
    </row>
    <row r="387" spans="8:71" s="3" customFormat="1" x14ac:dyDescent="0.35">
      <c r="H387" s="108"/>
      <c r="I387" s="4"/>
      <c r="AC387" s="4"/>
      <c r="AD387" s="4"/>
      <c r="AI387" s="4"/>
      <c r="AJ387" s="4"/>
      <c r="AO387" s="4"/>
      <c r="BC387" s="4"/>
      <c r="BD387" s="4"/>
      <c r="BE387" s="4"/>
      <c r="BF387" s="4"/>
      <c r="BG387" s="4"/>
      <c r="BS387" s="63"/>
    </row>
    <row r="388" spans="8:71" s="3" customFormat="1" x14ac:dyDescent="0.35">
      <c r="H388" s="108"/>
      <c r="I388" s="4"/>
      <c r="AC388" s="4"/>
      <c r="AD388" s="4"/>
      <c r="AI388" s="4"/>
      <c r="AJ388" s="4"/>
      <c r="AO388" s="4"/>
      <c r="BC388" s="4"/>
      <c r="BD388" s="4"/>
      <c r="BE388" s="4"/>
      <c r="BF388" s="4"/>
      <c r="BG388" s="4"/>
      <c r="BS388" s="63"/>
    </row>
    <row r="389" spans="8:71" s="3" customFormat="1" x14ac:dyDescent="0.35">
      <c r="H389" s="108"/>
      <c r="I389" s="4"/>
      <c r="AC389" s="4"/>
      <c r="AD389" s="4"/>
      <c r="AI389" s="4"/>
      <c r="AJ389" s="4"/>
      <c r="AO389" s="4"/>
      <c r="BC389" s="4"/>
      <c r="BD389" s="4"/>
      <c r="BE389" s="4"/>
      <c r="BF389" s="4"/>
      <c r="BG389" s="4"/>
      <c r="BS389" s="63"/>
    </row>
    <row r="390" spans="8:71" s="3" customFormat="1" x14ac:dyDescent="0.35">
      <c r="H390" s="108"/>
      <c r="I390" s="4"/>
      <c r="AC390" s="4"/>
      <c r="AD390" s="4"/>
      <c r="AI390" s="4"/>
      <c r="AJ390" s="4"/>
      <c r="AO390" s="4"/>
      <c r="BC390" s="4"/>
      <c r="BD390" s="4"/>
      <c r="BE390" s="4"/>
      <c r="BF390" s="4"/>
      <c r="BG390" s="4"/>
      <c r="BS390" s="63"/>
    </row>
    <row r="391" spans="8:71" s="3" customFormat="1" x14ac:dyDescent="0.35">
      <c r="H391" s="108"/>
      <c r="I391" s="4"/>
      <c r="AC391" s="4"/>
      <c r="AD391" s="4"/>
      <c r="AI391" s="4"/>
      <c r="AJ391" s="4"/>
      <c r="AO391" s="4"/>
      <c r="BC391" s="4"/>
      <c r="BD391" s="4"/>
      <c r="BE391" s="4"/>
      <c r="BF391" s="4"/>
      <c r="BG391" s="4"/>
      <c r="BS391" s="63"/>
    </row>
    <row r="392" spans="8:71" s="3" customFormat="1" x14ac:dyDescent="0.35">
      <c r="H392" s="108"/>
      <c r="I392" s="4"/>
      <c r="AC392" s="4"/>
      <c r="AD392" s="4"/>
      <c r="AI392" s="4"/>
      <c r="AJ392" s="4"/>
      <c r="AO392" s="4"/>
      <c r="BC392" s="4"/>
      <c r="BD392" s="4"/>
      <c r="BE392" s="4"/>
      <c r="BF392" s="4"/>
      <c r="BG392" s="4"/>
      <c r="BS392" s="63"/>
    </row>
    <row r="393" spans="8:71" s="3" customFormat="1" x14ac:dyDescent="0.35">
      <c r="H393" s="108"/>
      <c r="I393" s="4"/>
      <c r="AC393" s="4"/>
      <c r="AD393" s="4"/>
      <c r="AI393" s="4"/>
      <c r="AJ393" s="4"/>
      <c r="AO393" s="4"/>
      <c r="BC393" s="4"/>
      <c r="BD393" s="4"/>
      <c r="BE393" s="4"/>
      <c r="BF393" s="4"/>
      <c r="BG393" s="4"/>
      <c r="BS393" s="63"/>
    </row>
    <row r="394" spans="8:71" s="3" customFormat="1" x14ac:dyDescent="0.35">
      <c r="H394" s="108"/>
      <c r="I394" s="4"/>
      <c r="AC394" s="4"/>
      <c r="AD394" s="4"/>
      <c r="AI394" s="4"/>
      <c r="AJ394" s="4"/>
      <c r="AO394" s="4"/>
      <c r="BC394" s="4"/>
      <c r="BD394" s="4"/>
      <c r="BE394" s="4"/>
      <c r="BF394" s="4"/>
      <c r="BG394" s="4"/>
      <c r="BS394" s="63"/>
    </row>
    <row r="395" spans="8:71" s="3" customFormat="1" x14ac:dyDescent="0.35">
      <c r="H395" s="108"/>
      <c r="I395" s="4"/>
      <c r="AC395" s="4"/>
      <c r="AD395" s="4"/>
      <c r="AI395" s="4"/>
      <c r="AJ395" s="4"/>
      <c r="AO395" s="4"/>
      <c r="BC395" s="4"/>
      <c r="BD395" s="4"/>
      <c r="BE395" s="4"/>
      <c r="BF395" s="4"/>
      <c r="BG395" s="4"/>
      <c r="BS395" s="63"/>
    </row>
    <row r="396" spans="8:71" s="3" customFormat="1" x14ac:dyDescent="0.35">
      <c r="H396" s="108"/>
      <c r="I396" s="4"/>
      <c r="AC396" s="4"/>
      <c r="AD396" s="4"/>
      <c r="AI396" s="4"/>
      <c r="AJ396" s="4"/>
      <c r="AO396" s="4"/>
      <c r="BC396" s="4"/>
      <c r="BD396" s="4"/>
      <c r="BE396" s="4"/>
      <c r="BF396" s="4"/>
      <c r="BG396" s="4"/>
      <c r="BS396" s="63"/>
    </row>
    <row r="397" spans="8:71" s="3" customFormat="1" x14ac:dyDescent="0.35">
      <c r="H397" s="108"/>
      <c r="I397" s="4"/>
      <c r="AC397" s="4"/>
      <c r="AD397" s="4"/>
      <c r="AI397" s="4"/>
      <c r="AJ397" s="4"/>
      <c r="AO397" s="4"/>
      <c r="BC397" s="4"/>
      <c r="BD397" s="4"/>
      <c r="BE397" s="4"/>
      <c r="BF397" s="4"/>
      <c r="BG397" s="4"/>
      <c r="BS397" s="63"/>
    </row>
    <row r="398" spans="8:71" s="3" customFormat="1" x14ac:dyDescent="0.35">
      <c r="H398" s="108"/>
      <c r="I398" s="4"/>
      <c r="AC398" s="4"/>
      <c r="AD398" s="4"/>
      <c r="AI398" s="4"/>
      <c r="AJ398" s="4"/>
      <c r="AO398" s="4"/>
      <c r="BC398" s="4"/>
      <c r="BD398" s="4"/>
      <c r="BE398" s="4"/>
      <c r="BF398" s="4"/>
      <c r="BG398" s="4"/>
      <c r="BS398" s="63"/>
    </row>
    <row r="399" spans="8:71" s="3" customFormat="1" x14ac:dyDescent="0.35">
      <c r="H399" s="108"/>
      <c r="I399" s="4"/>
      <c r="AC399" s="4"/>
      <c r="AD399" s="4"/>
      <c r="AI399" s="4"/>
      <c r="AJ399" s="4"/>
      <c r="AO399" s="4"/>
      <c r="BC399" s="4"/>
      <c r="BD399" s="4"/>
      <c r="BE399" s="4"/>
      <c r="BF399" s="4"/>
      <c r="BG399" s="4"/>
      <c r="BS399" s="63"/>
    </row>
    <row r="400" spans="8:71" s="3" customFormat="1" x14ac:dyDescent="0.35">
      <c r="H400" s="108"/>
      <c r="I400" s="4"/>
      <c r="AC400" s="4"/>
      <c r="AD400" s="4"/>
      <c r="AI400" s="4"/>
      <c r="AJ400" s="4"/>
      <c r="AO400" s="4"/>
      <c r="BC400" s="4"/>
      <c r="BD400" s="4"/>
      <c r="BE400" s="4"/>
      <c r="BF400" s="4"/>
      <c r="BG400" s="4"/>
      <c r="BS400" s="63"/>
    </row>
    <row r="401" spans="8:71" s="3" customFormat="1" x14ac:dyDescent="0.35">
      <c r="H401" s="108"/>
      <c r="I401" s="4"/>
      <c r="AC401" s="4"/>
      <c r="AD401" s="4"/>
      <c r="AI401" s="4"/>
      <c r="AJ401" s="4"/>
      <c r="AO401" s="4"/>
      <c r="BC401" s="4"/>
      <c r="BD401" s="4"/>
      <c r="BE401" s="4"/>
      <c r="BF401" s="4"/>
      <c r="BG401" s="4"/>
      <c r="BS401" s="63"/>
    </row>
    <row r="402" spans="8:71" s="3" customFormat="1" x14ac:dyDescent="0.35">
      <c r="H402" s="108"/>
      <c r="I402" s="4"/>
      <c r="AC402" s="4"/>
      <c r="AD402" s="4"/>
      <c r="AI402" s="4"/>
      <c r="AJ402" s="4"/>
      <c r="AO402" s="4"/>
      <c r="BC402" s="4"/>
      <c r="BD402" s="4"/>
      <c r="BE402" s="4"/>
      <c r="BF402" s="4"/>
      <c r="BG402" s="4"/>
      <c r="BS402" s="63"/>
    </row>
    <row r="403" spans="8:71" s="3" customFormat="1" x14ac:dyDescent="0.35">
      <c r="H403" s="108"/>
      <c r="I403" s="4"/>
      <c r="AC403" s="4"/>
      <c r="AD403" s="4"/>
      <c r="AI403" s="4"/>
      <c r="AJ403" s="4"/>
      <c r="AO403" s="4"/>
      <c r="BC403" s="4"/>
      <c r="BD403" s="4"/>
      <c r="BE403" s="4"/>
      <c r="BF403" s="4"/>
      <c r="BG403" s="4"/>
      <c r="BS403" s="63"/>
    </row>
    <row r="404" spans="8:71" s="3" customFormat="1" x14ac:dyDescent="0.35">
      <c r="H404" s="108"/>
      <c r="I404" s="4"/>
      <c r="AC404" s="4"/>
      <c r="AD404" s="4"/>
      <c r="AI404" s="4"/>
      <c r="AJ404" s="4"/>
      <c r="AO404" s="4"/>
      <c r="BC404" s="4"/>
      <c r="BD404" s="4"/>
      <c r="BE404" s="4"/>
      <c r="BF404" s="4"/>
      <c r="BG404" s="4"/>
      <c r="BS404" s="63"/>
    </row>
    <row r="405" spans="8:71" s="3" customFormat="1" x14ac:dyDescent="0.35">
      <c r="H405" s="108"/>
      <c r="I405" s="4"/>
      <c r="AC405" s="4"/>
      <c r="AD405" s="4"/>
      <c r="AI405" s="4"/>
      <c r="AJ405" s="4"/>
      <c r="AO405" s="4"/>
      <c r="BC405" s="4"/>
      <c r="BD405" s="4"/>
      <c r="BE405" s="4"/>
      <c r="BF405" s="4"/>
      <c r="BG405" s="4"/>
      <c r="BS405" s="63"/>
    </row>
    <row r="406" spans="8:71" s="3" customFormat="1" x14ac:dyDescent="0.35">
      <c r="H406" s="108"/>
      <c r="I406" s="4"/>
      <c r="AC406" s="4"/>
      <c r="AD406" s="4"/>
      <c r="AI406" s="4"/>
      <c r="AJ406" s="4"/>
      <c r="AO406" s="4"/>
      <c r="BC406" s="4"/>
      <c r="BD406" s="4"/>
      <c r="BE406" s="4"/>
      <c r="BF406" s="4"/>
      <c r="BG406" s="4"/>
      <c r="BS406" s="63"/>
    </row>
    <row r="407" spans="8:71" s="3" customFormat="1" x14ac:dyDescent="0.35">
      <c r="H407" s="108"/>
      <c r="I407" s="4"/>
      <c r="AC407" s="4"/>
      <c r="AD407" s="4"/>
      <c r="AI407" s="4"/>
      <c r="AJ407" s="4"/>
      <c r="AO407" s="4"/>
      <c r="BC407" s="4"/>
      <c r="BD407" s="4"/>
      <c r="BE407" s="4"/>
      <c r="BF407" s="4"/>
      <c r="BG407" s="4"/>
      <c r="BS407" s="63"/>
    </row>
    <row r="408" spans="8:71" s="3" customFormat="1" x14ac:dyDescent="0.35">
      <c r="H408" s="108"/>
      <c r="I408" s="4"/>
      <c r="AC408" s="4"/>
      <c r="AD408" s="4"/>
      <c r="AI408" s="4"/>
      <c r="AJ408" s="4"/>
      <c r="AO408" s="4"/>
      <c r="BC408" s="4"/>
      <c r="BD408" s="4"/>
      <c r="BE408" s="4"/>
      <c r="BF408" s="4"/>
      <c r="BG408" s="4"/>
      <c r="BS408" s="63"/>
    </row>
    <row r="409" spans="8:71" s="3" customFormat="1" x14ac:dyDescent="0.35">
      <c r="H409" s="108"/>
      <c r="I409" s="4"/>
      <c r="AC409" s="4"/>
      <c r="AD409" s="4"/>
      <c r="AI409" s="4"/>
      <c r="AJ409" s="4"/>
      <c r="AO409" s="4"/>
      <c r="BC409" s="4"/>
      <c r="BD409" s="4"/>
      <c r="BE409" s="4"/>
      <c r="BF409" s="4"/>
      <c r="BG409" s="4"/>
      <c r="BS409" s="63"/>
    </row>
    <row r="410" spans="8:71" s="3" customFormat="1" x14ac:dyDescent="0.35">
      <c r="H410" s="108"/>
      <c r="I410" s="4"/>
      <c r="AC410" s="4"/>
      <c r="AD410" s="4"/>
      <c r="AI410" s="4"/>
      <c r="AJ410" s="4"/>
      <c r="AO410" s="4"/>
      <c r="BC410" s="4"/>
      <c r="BD410" s="4"/>
      <c r="BE410" s="4"/>
      <c r="BF410" s="4"/>
      <c r="BG410" s="4"/>
      <c r="BS410" s="63"/>
    </row>
    <row r="411" spans="8:71" s="3" customFormat="1" x14ac:dyDescent="0.35">
      <c r="H411" s="108"/>
      <c r="I411" s="4"/>
      <c r="AC411" s="4"/>
      <c r="AD411" s="4"/>
      <c r="AI411" s="4"/>
      <c r="AJ411" s="4"/>
      <c r="AO411" s="4"/>
      <c r="BC411" s="4"/>
      <c r="BD411" s="4"/>
      <c r="BE411" s="4"/>
      <c r="BF411" s="4"/>
      <c r="BG411" s="4"/>
      <c r="BS411" s="63"/>
    </row>
    <row r="412" spans="8:71" s="3" customFormat="1" x14ac:dyDescent="0.35">
      <c r="H412" s="108"/>
      <c r="I412" s="4"/>
      <c r="AC412" s="4"/>
      <c r="AD412" s="4"/>
      <c r="AI412" s="4"/>
      <c r="AJ412" s="4"/>
      <c r="AO412" s="4"/>
      <c r="BC412" s="4"/>
      <c r="BD412" s="4"/>
      <c r="BE412" s="4"/>
      <c r="BF412" s="4"/>
      <c r="BG412" s="4"/>
      <c r="BS412" s="63"/>
    </row>
    <row r="413" spans="8:71" s="3" customFormat="1" x14ac:dyDescent="0.35">
      <c r="H413" s="108"/>
      <c r="I413" s="4"/>
      <c r="AC413" s="4"/>
      <c r="AD413" s="4"/>
      <c r="AI413" s="4"/>
      <c r="AJ413" s="4"/>
      <c r="AO413" s="4"/>
      <c r="BC413" s="4"/>
      <c r="BD413" s="4"/>
      <c r="BE413" s="4"/>
      <c r="BF413" s="4"/>
      <c r="BG413" s="4"/>
      <c r="BS413" s="63"/>
    </row>
    <row r="414" spans="8:71" s="3" customFormat="1" x14ac:dyDescent="0.35">
      <c r="H414" s="108"/>
      <c r="I414" s="4"/>
      <c r="AC414" s="4"/>
      <c r="AD414" s="4"/>
      <c r="AI414" s="4"/>
      <c r="AJ414" s="4"/>
      <c r="AO414" s="4"/>
      <c r="BC414" s="4"/>
      <c r="BD414" s="4"/>
      <c r="BE414" s="4"/>
      <c r="BF414" s="4"/>
      <c r="BG414" s="4"/>
      <c r="BS414" s="63"/>
    </row>
    <row r="415" spans="8:71" s="3" customFormat="1" x14ac:dyDescent="0.35">
      <c r="H415" s="108"/>
      <c r="I415" s="4"/>
      <c r="AC415" s="4"/>
      <c r="AD415" s="4"/>
      <c r="AI415" s="4"/>
      <c r="AJ415" s="4"/>
      <c r="AO415" s="4"/>
      <c r="BC415" s="4"/>
      <c r="BD415" s="4"/>
      <c r="BE415" s="4"/>
      <c r="BF415" s="4"/>
      <c r="BG415" s="4"/>
      <c r="BS415" s="63"/>
    </row>
    <row r="416" spans="8:71" s="3" customFormat="1" x14ac:dyDescent="0.35">
      <c r="H416" s="108"/>
      <c r="I416" s="4"/>
      <c r="AC416" s="4"/>
      <c r="AD416" s="4"/>
      <c r="AI416" s="4"/>
      <c r="AJ416" s="4"/>
      <c r="AO416" s="4"/>
      <c r="BC416" s="4"/>
      <c r="BD416" s="4"/>
      <c r="BE416" s="4"/>
      <c r="BF416" s="4"/>
      <c r="BG416" s="4"/>
      <c r="BS416" s="63"/>
    </row>
    <row r="417" spans="8:71" s="3" customFormat="1" x14ac:dyDescent="0.35">
      <c r="H417" s="108"/>
      <c r="I417" s="4"/>
      <c r="AC417" s="4"/>
      <c r="AD417" s="4"/>
      <c r="AI417" s="4"/>
      <c r="AJ417" s="4"/>
      <c r="AO417" s="4"/>
      <c r="BC417" s="4"/>
      <c r="BD417" s="4"/>
      <c r="BE417" s="4"/>
      <c r="BF417" s="4"/>
      <c r="BG417" s="4"/>
      <c r="BS417" s="63"/>
    </row>
    <row r="418" spans="8:71" s="3" customFormat="1" x14ac:dyDescent="0.35">
      <c r="H418" s="108"/>
      <c r="I418" s="4"/>
      <c r="AC418" s="4"/>
      <c r="AD418" s="4"/>
      <c r="AI418" s="4"/>
      <c r="AJ418" s="4"/>
      <c r="AO418" s="4"/>
      <c r="BC418" s="4"/>
      <c r="BD418" s="4"/>
      <c r="BE418" s="4"/>
      <c r="BF418" s="4"/>
      <c r="BG418" s="4"/>
      <c r="BS418" s="63"/>
    </row>
    <row r="419" spans="8:71" s="3" customFormat="1" x14ac:dyDescent="0.35">
      <c r="H419" s="108"/>
      <c r="I419" s="4"/>
      <c r="AC419" s="4"/>
      <c r="AD419" s="4"/>
      <c r="AI419" s="4"/>
      <c r="AJ419" s="4"/>
      <c r="AO419" s="4"/>
      <c r="BC419" s="4"/>
      <c r="BD419" s="4"/>
      <c r="BE419" s="4"/>
      <c r="BF419" s="4"/>
      <c r="BG419" s="4"/>
      <c r="BS419" s="63"/>
    </row>
    <row r="420" spans="8:71" s="3" customFormat="1" x14ac:dyDescent="0.35">
      <c r="H420" s="108"/>
      <c r="I420" s="4"/>
      <c r="AC420" s="4"/>
      <c r="AD420" s="4"/>
      <c r="AI420" s="4"/>
      <c r="AJ420" s="4"/>
      <c r="AO420" s="4"/>
      <c r="BC420" s="4"/>
      <c r="BD420" s="4"/>
      <c r="BE420" s="4"/>
      <c r="BF420" s="4"/>
      <c r="BG420" s="4"/>
      <c r="BS420" s="63"/>
    </row>
    <row r="421" spans="8:71" s="3" customFormat="1" x14ac:dyDescent="0.35">
      <c r="H421" s="108"/>
      <c r="I421" s="4"/>
      <c r="AC421" s="4"/>
      <c r="AD421" s="4"/>
      <c r="AI421" s="4"/>
      <c r="AJ421" s="4"/>
      <c r="AO421" s="4"/>
      <c r="BC421" s="4"/>
      <c r="BD421" s="4"/>
      <c r="BE421" s="4"/>
      <c r="BF421" s="4"/>
      <c r="BG421" s="4"/>
      <c r="BS421" s="63"/>
    </row>
    <row r="422" spans="8:71" s="3" customFormat="1" x14ac:dyDescent="0.35">
      <c r="H422" s="108"/>
      <c r="I422" s="4"/>
      <c r="AC422" s="4"/>
      <c r="AD422" s="4"/>
      <c r="AI422" s="4"/>
      <c r="AJ422" s="4"/>
      <c r="AO422" s="4"/>
      <c r="BC422" s="4"/>
      <c r="BD422" s="4"/>
      <c r="BE422" s="4"/>
      <c r="BF422" s="4"/>
      <c r="BG422" s="4"/>
      <c r="BS422" s="63"/>
    </row>
    <row r="423" spans="8:71" s="3" customFormat="1" x14ac:dyDescent="0.35">
      <c r="H423" s="108"/>
      <c r="I423" s="4"/>
      <c r="AC423" s="4"/>
      <c r="AD423" s="4"/>
      <c r="AI423" s="4"/>
      <c r="AJ423" s="4"/>
      <c r="AO423" s="4"/>
      <c r="BC423" s="4"/>
      <c r="BD423" s="4"/>
      <c r="BE423" s="4"/>
      <c r="BF423" s="4"/>
      <c r="BG423" s="4"/>
      <c r="BS423" s="63"/>
    </row>
    <row r="424" spans="8:71" s="3" customFormat="1" x14ac:dyDescent="0.35">
      <c r="H424" s="108"/>
      <c r="I424" s="4"/>
      <c r="AC424" s="4"/>
      <c r="AD424" s="4"/>
      <c r="AI424" s="4"/>
      <c r="AJ424" s="4"/>
      <c r="AO424" s="4"/>
      <c r="BC424" s="4"/>
      <c r="BD424" s="4"/>
      <c r="BE424" s="4"/>
      <c r="BF424" s="4"/>
      <c r="BG424" s="4"/>
      <c r="BS424" s="63"/>
    </row>
    <row r="425" spans="8:71" s="3" customFormat="1" x14ac:dyDescent="0.35">
      <c r="H425" s="108"/>
      <c r="I425" s="4"/>
      <c r="AC425" s="4"/>
      <c r="AD425" s="4"/>
      <c r="AI425" s="4"/>
      <c r="AJ425" s="4"/>
      <c r="AO425" s="4"/>
      <c r="BC425" s="4"/>
      <c r="BD425" s="4"/>
      <c r="BE425" s="4"/>
      <c r="BF425" s="4"/>
      <c r="BG425" s="4"/>
      <c r="BS425" s="63"/>
    </row>
    <row r="426" spans="8:71" s="3" customFormat="1" x14ac:dyDescent="0.35">
      <c r="H426" s="108"/>
      <c r="I426" s="4"/>
      <c r="AC426" s="4"/>
      <c r="AD426" s="4"/>
      <c r="AI426" s="4"/>
      <c r="AJ426" s="4"/>
      <c r="AO426" s="4"/>
      <c r="BC426" s="4"/>
      <c r="BD426" s="4"/>
      <c r="BE426" s="4"/>
      <c r="BF426" s="4"/>
      <c r="BG426" s="4"/>
      <c r="BS426" s="63"/>
    </row>
    <row r="427" spans="8:71" s="3" customFormat="1" x14ac:dyDescent="0.35">
      <c r="H427" s="108"/>
      <c r="I427" s="4"/>
      <c r="AC427" s="4"/>
      <c r="AD427" s="4"/>
      <c r="AI427" s="4"/>
      <c r="AJ427" s="4"/>
      <c r="AO427" s="4"/>
      <c r="BC427" s="4"/>
      <c r="BD427" s="4"/>
      <c r="BE427" s="4"/>
      <c r="BF427" s="4"/>
      <c r="BG427" s="4"/>
      <c r="BS427" s="63"/>
    </row>
    <row r="428" spans="8:71" s="3" customFormat="1" x14ac:dyDescent="0.35">
      <c r="H428" s="108"/>
      <c r="I428" s="4"/>
      <c r="AC428" s="4"/>
      <c r="AD428" s="4"/>
      <c r="AI428" s="4"/>
      <c r="AJ428" s="4"/>
      <c r="AO428" s="4"/>
      <c r="BC428" s="4"/>
      <c r="BD428" s="4"/>
      <c r="BE428" s="4"/>
      <c r="BF428" s="4"/>
      <c r="BG428" s="4"/>
      <c r="BS428" s="63"/>
    </row>
    <row r="429" spans="8:71" s="3" customFormat="1" x14ac:dyDescent="0.35">
      <c r="H429" s="108"/>
      <c r="I429" s="4"/>
      <c r="AC429" s="4"/>
      <c r="AD429" s="4"/>
      <c r="AI429" s="4"/>
      <c r="AJ429" s="4"/>
      <c r="AO429" s="4"/>
      <c r="BC429" s="4"/>
      <c r="BD429" s="4"/>
      <c r="BE429" s="4"/>
      <c r="BF429" s="4"/>
      <c r="BG429" s="4"/>
      <c r="BS429" s="63"/>
    </row>
    <row r="430" spans="8:71" s="3" customFormat="1" x14ac:dyDescent="0.35">
      <c r="H430" s="108"/>
      <c r="I430" s="4"/>
      <c r="AC430" s="4"/>
      <c r="AD430" s="4"/>
      <c r="AI430" s="4"/>
      <c r="AJ430" s="4"/>
      <c r="AO430" s="4"/>
      <c r="BC430" s="4"/>
      <c r="BD430" s="4"/>
      <c r="BE430" s="4"/>
      <c r="BF430" s="4"/>
      <c r="BG430" s="4"/>
      <c r="BS430" s="63"/>
    </row>
    <row r="431" spans="8:71" s="3" customFormat="1" x14ac:dyDescent="0.35">
      <c r="H431" s="108"/>
      <c r="I431" s="4"/>
      <c r="AC431" s="4"/>
      <c r="AD431" s="4"/>
      <c r="AI431" s="4"/>
      <c r="AJ431" s="4"/>
      <c r="AO431" s="4"/>
      <c r="BC431" s="4"/>
      <c r="BD431" s="4"/>
      <c r="BE431" s="4"/>
      <c r="BF431" s="4"/>
      <c r="BG431" s="4"/>
      <c r="BS431" s="63"/>
    </row>
    <row r="432" spans="8:71" s="3" customFormat="1" x14ac:dyDescent="0.35">
      <c r="H432" s="108"/>
      <c r="I432" s="4"/>
      <c r="AC432" s="4"/>
      <c r="AD432" s="4"/>
      <c r="AI432" s="4"/>
      <c r="AJ432" s="4"/>
      <c r="AO432" s="4"/>
      <c r="BC432" s="4"/>
      <c r="BD432" s="4"/>
      <c r="BE432" s="4"/>
      <c r="BF432" s="4"/>
      <c r="BG432" s="4"/>
      <c r="BS432" s="63"/>
    </row>
    <row r="433" spans="8:71" s="3" customFormat="1" x14ac:dyDescent="0.35">
      <c r="H433" s="108"/>
      <c r="I433" s="4"/>
      <c r="AC433" s="4"/>
      <c r="AD433" s="4"/>
      <c r="AI433" s="4"/>
      <c r="AJ433" s="4"/>
      <c r="AO433" s="4"/>
      <c r="BC433" s="4"/>
      <c r="BD433" s="4"/>
      <c r="BE433" s="4"/>
      <c r="BF433" s="4"/>
      <c r="BG433" s="4"/>
      <c r="BS433" s="63"/>
    </row>
    <row r="434" spans="8:71" s="3" customFormat="1" x14ac:dyDescent="0.35">
      <c r="H434" s="108"/>
      <c r="I434" s="4"/>
      <c r="AC434" s="4"/>
      <c r="AD434" s="4"/>
      <c r="AI434" s="4"/>
      <c r="AJ434" s="4"/>
      <c r="AO434" s="4"/>
      <c r="BC434" s="4"/>
      <c r="BD434" s="4"/>
      <c r="BE434" s="4"/>
      <c r="BF434" s="4"/>
      <c r="BG434" s="4"/>
      <c r="BS434" s="63"/>
    </row>
    <row r="435" spans="8:71" s="3" customFormat="1" x14ac:dyDescent="0.35">
      <c r="H435" s="108"/>
      <c r="I435" s="4"/>
      <c r="AC435" s="4"/>
      <c r="AD435" s="4"/>
      <c r="AI435" s="4"/>
      <c r="AJ435" s="4"/>
      <c r="AO435" s="4"/>
      <c r="BC435" s="4"/>
      <c r="BD435" s="4"/>
      <c r="BE435" s="4"/>
      <c r="BF435" s="4"/>
      <c r="BG435" s="4"/>
      <c r="BS435" s="63"/>
    </row>
    <row r="436" spans="8:71" s="3" customFormat="1" x14ac:dyDescent="0.35">
      <c r="H436" s="108"/>
      <c r="I436" s="4"/>
      <c r="AC436" s="4"/>
      <c r="AD436" s="4"/>
      <c r="AI436" s="4"/>
      <c r="AJ436" s="4"/>
      <c r="AO436" s="4"/>
      <c r="BC436" s="4"/>
      <c r="BD436" s="4"/>
      <c r="BE436" s="4"/>
      <c r="BF436" s="4"/>
      <c r="BG436" s="4"/>
      <c r="BS436" s="63"/>
    </row>
    <row r="437" spans="8:71" s="3" customFormat="1" x14ac:dyDescent="0.35">
      <c r="H437" s="108"/>
      <c r="I437" s="4"/>
      <c r="AC437" s="4"/>
      <c r="AD437" s="4"/>
      <c r="AI437" s="4"/>
      <c r="AJ437" s="4"/>
      <c r="AO437" s="4"/>
      <c r="BC437" s="4"/>
      <c r="BD437" s="4"/>
      <c r="BE437" s="4"/>
      <c r="BF437" s="4"/>
      <c r="BG437" s="4"/>
      <c r="BS437" s="63"/>
    </row>
    <row r="438" spans="8:71" s="3" customFormat="1" x14ac:dyDescent="0.35">
      <c r="H438" s="108"/>
      <c r="I438" s="4"/>
      <c r="AC438" s="4"/>
      <c r="AD438" s="4"/>
      <c r="AI438" s="4"/>
      <c r="AJ438" s="4"/>
      <c r="AO438" s="4"/>
      <c r="BC438" s="4"/>
      <c r="BD438" s="4"/>
      <c r="BE438" s="4"/>
      <c r="BF438" s="4"/>
      <c r="BG438" s="4"/>
      <c r="BS438" s="63"/>
    </row>
    <row r="439" spans="8:71" s="3" customFormat="1" x14ac:dyDescent="0.35">
      <c r="H439" s="108"/>
      <c r="I439" s="4"/>
      <c r="AC439" s="4"/>
      <c r="AD439" s="4"/>
      <c r="AI439" s="4"/>
      <c r="AJ439" s="4"/>
      <c r="AO439" s="4"/>
      <c r="BC439" s="4"/>
      <c r="BD439" s="4"/>
      <c r="BE439" s="4"/>
      <c r="BF439" s="4"/>
      <c r="BG439" s="4"/>
      <c r="BS439" s="63"/>
    </row>
    <row r="440" spans="8:71" s="3" customFormat="1" x14ac:dyDescent="0.35">
      <c r="H440" s="108"/>
      <c r="I440" s="4"/>
      <c r="AC440" s="4"/>
      <c r="AD440" s="4"/>
      <c r="AI440" s="4"/>
      <c r="AJ440" s="4"/>
      <c r="AO440" s="4"/>
      <c r="BC440" s="4"/>
      <c r="BD440" s="4"/>
      <c r="BE440" s="4"/>
      <c r="BF440" s="4"/>
      <c r="BG440" s="4"/>
      <c r="BS440" s="63"/>
    </row>
    <row r="441" spans="8:71" s="3" customFormat="1" x14ac:dyDescent="0.35">
      <c r="H441" s="108"/>
      <c r="I441" s="4"/>
      <c r="AC441" s="4"/>
      <c r="AD441" s="4"/>
      <c r="AI441" s="4"/>
      <c r="AJ441" s="4"/>
      <c r="AO441" s="4"/>
      <c r="BC441" s="4"/>
      <c r="BD441" s="4"/>
      <c r="BE441" s="4"/>
      <c r="BF441" s="4"/>
      <c r="BG441" s="4"/>
      <c r="BS441" s="63"/>
    </row>
    <row r="442" spans="8:71" s="3" customFormat="1" x14ac:dyDescent="0.35">
      <c r="H442" s="108"/>
      <c r="I442" s="4"/>
      <c r="AC442" s="4"/>
      <c r="AD442" s="4"/>
      <c r="AI442" s="4"/>
      <c r="AJ442" s="4"/>
      <c r="AO442" s="4"/>
      <c r="BC442" s="4"/>
      <c r="BD442" s="4"/>
      <c r="BE442" s="4"/>
      <c r="BF442" s="4"/>
      <c r="BG442" s="4"/>
      <c r="BS442" s="63"/>
    </row>
    <row r="443" spans="8:71" s="3" customFormat="1" x14ac:dyDescent="0.35">
      <c r="H443" s="108"/>
      <c r="I443" s="4"/>
      <c r="AC443" s="4"/>
      <c r="AD443" s="4"/>
      <c r="AI443" s="4"/>
      <c r="AJ443" s="4"/>
      <c r="AO443" s="4"/>
      <c r="BC443" s="4"/>
      <c r="BD443" s="4"/>
      <c r="BE443" s="4"/>
      <c r="BF443" s="4"/>
      <c r="BG443" s="4"/>
      <c r="BS443" s="63"/>
    </row>
    <row r="444" spans="8:71" s="3" customFormat="1" x14ac:dyDescent="0.35">
      <c r="H444" s="108"/>
      <c r="I444" s="4"/>
      <c r="AC444" s="4"/>
      <c r="AD444" s="4"/>
      <c r="AI444" s="4"/>
      <c r="AJ444" s="4"/>
      <c r="AO444" s="4"/>
      <c r="BC444" s="4"/>
      <c r="BD444" s="4"/>
      <c r="BE444" s="4"/>
      <c r="BF444" s="4"/>
      <c r="BG444" s="4"/>
      <c r="BS444" s="63"/>
    </row>
    <row r="445" spans="8:71" s="3" customFormat="1" x14ac:dyDescent="0.35">
      <c r="H445" s="108"/>
      <c r="I445" s="4"/>
      <c r="AC445" s="4"/>
      <c r="AD445" s="4"/>
      <c r="AI445" s="4"/>
      <c r="AJ445" s="4"/>
      <c r="AO445" s="4"/>
      <c r="BC445" s="4"/>
      <c r="BD445" s="4"/>
      <c r="BE445" s="4"/>
      <c r="BF445" s="4"/>
      <c r="BG445" s="4"/>
      <c r="BS445" s="63"/>
    </row>
    <row r="446" spans="8:71" s="3" customFormat="1" x14ac:dyDescent="0.35">
      <c r="H446" s="108"/>
      <c r="I446" s="4"/>
      <c r="AC446" s="4"/>
      <c r="AD446" s="4"/>
      <c r="AI446" s="4"/>
      <c r="AJ446" s="4"/>
      <c r="AO446" s="4"/>
      <c r="BC446" s="4"/>
      <c r="BD446" s="4"/>
      <c r="BE446" s="4"/>
      <c r="BF446" s="4"/>
      <c r="BG446" s="4"/>
      <c r="BS446" s="63"/>
    </row>
    <row r="447" spans="8:71" s="3" customFormat="1" x14ac:dyDescent="0.35">
      <c r="H447" s="108"/>
      <c r="I447" s="4"/>
      <c r="AC447" s="4"/>
      <c r="AD447" s="4"/>
      <c r="AI447" s="4"/>
      <c r="AJ447" s="4"/>
      <c r="AO447" s="4"/>
      <c r="BC447" s="4"/>
      <c r="BD447" s="4"/>
      <c r="BE447" s="4"/>
      <c r="BF447" s="4"/>
      <c r="BG447" s="4"/>
      <c r="BS447" s="63"/>
    </row>
    <row r="448" spans="8:71" s="3" customFormat="1" x14ac:dyDescent="0.35">
      <c r="H448" s="108"/>
      <c r="I448" s="4"/>
      <c r="AC448" s="4"/>
      <c r="AD448" s="4"/>
      <c r="AI448" s="4"/>
      <c r="AJ448" s="4"/>
      <c r="AO448" s="4"/>
      <c r="BC448" s="4"/>
      <c r="BD448" s="4"/>
      <c r="BE448" s="4"/>
      <c r="BF448" s="4"/>
      <c r="BG448" s="4"/>
      <c r="BS448" s="63"/>
    </row>
    <row r="449" spans="8:71" s="3" customFormat="1" x14ac:dyDescent="0.35">
      <c r="H449" s="108"/>
      <c r="I449" s="4"/>
      <c r="AC449" s="4"/>
      <c r="AD449" s="4"/>
      <c r="AI449" s="4"/>
      <c r="AJ449" s="4"/>
      <c r="AO449" s="4"/>
      <c r="BC449" s="4"/>
      <c r="BD449" s="4"/>
      <c r="BE449" s="4"/>
      <c r="BF449" s="4"/>
      <c r="BG449" s="4"/>
      <c r="BS449" s="63"/>
    </row>
    <row r="450" spans="8:71" s="3" customFormat="1" x14ac:dyDescent="0.35">
      <c r="H450" s="108"/>
      <c r="I450" s="4"/>
      <c r="AC450" s="4"/>
      <c r="AD450" s="4"/>
      <c r="AI450" s="4"/>
      <c r="AJ450" s="4"/>
      <c r="AO450" s="4"/>
      <c r="BC450" s="4"/>
      <c r="BD450" s="4"/>
      <c r="BE450" s="4"/>
      <c r="BF450" s="4"/>
      <c r="BG450" s="4"/>
      <c r="BS450" s="63"/>
    </row>
    <row r="451" spans="8:71" s="3" customFormat="1" x14ac:dyDescent="0.35">
      <c r="H451" s="108"/>
      <c r="I451" s="4"/>
      <c r="AC451" s="4"/>
      <c r="AD451" s="4"/>
      <c r="AI451" s="4"/>
      <c r="AJ451" s="4"/>
      <c r="AO451" s="4"/>
      <c r="BC451" s="4"/>
      <c r="BD451" s="4"/>
      <c r="BE451" s="4"/>
      <c r="BF451" s="4"/>
      <c r="BG451" s="4"/>
      <c r="BS451" s="63"/>
    </row>
    <row r="452" spans="8:71" s="3" customFormat="1" x14ac:dyDescent="0.35">
      <c r="H452" s="108"/>
      <c r="I452" s="4"/>
      <c r="AC452" s="4"/>
      <c r="AD452" s="4"/>
      <c r="AI452" s="4"/>
      <c r="AJ452" s="4"/>
      <c r="AO452" s="4"/>
      <c r="BC452" s="4"/>
      <c r="BD452" s="4"/>
      <c r="BE452" s="4"/>
      <c r="BF452" s="4"/>
      <c r="BG452" s="4"/>
      <c r="BS452" s="63"/>
    </row>
    <row r="453" spans="8:71" s="3" customFormat="1" x14ac:dyDescent="0.35">
      <c r="H453" s="108"/>
      <c r="I453" s="4"/>
      <c r="AC453" s="4"/>
      <c r="AD453" s="4"/>
      <c r="AI453" s="4"/>
      <c r="AJ453" s="4"/>
      <c r="AO453" s="4"/>
      <c r="BC453" s="4"/>
      <c r="BD453" s="4"/>
      <c r="BE453" s="4"/>
      <c r="BF453" s="4"/>
      <c r="BG453" s="4"/>
      <c r="BS453" s="63"/>
    </row>
    <row r="454" spans="8:71" s="3" customFormat="1" x14ac:dyDescent="0.35">
      <c r="H454" s="108"/>
      <c r="I454" s="4"/>
      <c r="AC454" s="4"/>
      <c r="AD454" s="4"/>
      <c r="AI454" s="4"/>
      <c r="AJ454" s="4"/>
      <c r="AO454" s="4"/>
      <c r="BC454" s="4"/>
      <c r="BD454" s="4"/>
      <c r="BE454" s="4"/>
      <c r="BF454" s="4"/>
      <c r="BG454" s="4"/>
      <c r="BS454" s="63"/>
    </row>
    <row r="455" spans="8:71" s="3" customFormat="1" x14ac:dyDescent="0.35">
      <c r="H455" s="108"/>
      <c r="I455" s="4"/>
      <c r="AC455" s="4"/>
      <c r="AD455" s="4"/>
      <c r="AI455" s="4"/>
      <c r="AJ455" s="4"/>
      <c r="AO455" s="4"/>
      <c r="BC455" s="4"/>
      <c r="BD455" s="4"/>
      <c r="BE455" s="4"/>
      <c r="BF455" s="4"/>
      <c r="BG455" s="4"/>
      <c r="BS455" s="63"/>
    </row>
    <row r="456" spans="8:71" s="3" customFormat="1" x14ac:dyDescent="0.35">
      <c r="H456" s="108"/>
      <c r="I456" s="4"/>
      <c r="AC456" s="4"/>
      <c r="AD456" s="4"/>
      <c r="AI456" s="4"/>
      <c r="AJ456" s="4"/>
      <c r="AO456" s="4"/>
      <c r="BC456" s="4"/>
      <c r="BD456" s="4"/>
      <c r="BE456" s="4"/>
      <c r="BF456" s="4"/>
      <c r="BG456" s="4"/>
      <c r="BS456" s="63"/>
    </row>
    <row r="457" spans="8:71" s="3" customFormat="1" x14ac:dyDescent="0.35">
      <c r="H457" s="108"/>
      <c r="I457" s="4"/>
      <c r="AC457" s="4"/>
      <c r="AD457" s="4"/>
      <c r="AI457" s="4"/>
      <c r="AJ457" s="4"/>
      <c r="AO457" s="4"/>
      <c r="BC457" s="4"/>
      <c r="BD457" s="4"/>
      <c r="BE457" s="4"/>
      <c r="BF457" s="4"/>
      <c r="BG457" s="4"/>
      <c r="BS457" s="63"/>
    </row>
    <row r="458" spans="8:71" s="3" customFormat="1" x14ac:dyDescent="0.35">
      <c r="H458" s="108"/>
      <c r="I458" s="4"/>
      <c r="AC458" s="4"/>
      <c r="AD458" s="4"/>
      <c r="AI458" s="4"/>
      <c r="AJ458" s="4"/>
      <c r="AO458" s="4"/>
      <c r="BC458" s="4"/>
      <c r="BD458" s="4"/>
      <c r="BE458" s="4"/>
      <c r="BF458" s="4"/>
      <c r="BG458" s="4"/>
      <c r="BS458" s="63"/>
    </row>
    <row r="459" spans="8:71" s="3" customFormat="1" x14ac:dyDescent="0.35">
      <c r="H459" s="108"/>
      <c r="I459" s="4"/>
      <c r="AC459" s="4"/>
      <c r="AD459" s="4"/>
      <c r="AI459" s="4"/>
      <c r="AJ459" s="4"/>
      <c r="AO459" s="4"/>
      <c r="BC459" s="4"/>
      <c r="BD459" s="4"/>
      <c r="BE459" s="4"/>
      <c r="BF459" s="4"/>
      <c r="BG459" s="4"/>
      <c r="BS459" s="63"/>
    </row>
    <row r="460" spans="8:71" s="3" customFormat="1" x14ac:dyDescent="0.35">
      <c r="H460" s="108"/>
      <c r="I460" s="4"/>
      <c r="AC460" s="4"/>
      <c r="AD460" s="4"/>
      <c r="AI460" s="4"/>
      <c r="AJ460" s="4"/>
      <c r="AO460" s="4"/>
      <c r="BC460" s="4"/>
      <c r="BD460" s="4"/>
      <c r="BE460" s="4"/>
      <c r="BF460" s="4"/>
      <c r="BG460" s="4"/>
      <c r="BS460" s="63"/>
    </row>
    <row r="461" spans="8:71" s="3" customFormat="1" x14ac:dyDescent="0.35">
      <c r="H461" s="108"/>
      <c r="I461" s="4"/>
      <c r="AC461" s="4"/>
      <c r="AD461" s="4"/>
      <c r="AI461" s="4"/>
      <c r="AJ461" s="4"/>
      <c r="AO461" s="4"/>
      <c r="BC461" s="4"/>
      <c r="BD461" s="4"/>
      <c r="BE461" s="4"/>
      <c r="BF461" s="4"/>
      <c r="BG461" s="4"/>
      <c r="BS461" s="63"/>
    </row>
    <row r="462" spans="8:71" s="3" customFormat="1" x14ac:dyDescent="0.35">
      <c r="H462" s="108"/>
      <c r="I462" s="4"/>
      <c r="AC462" s="4"/>
      <c r="AD462" s="4"/>
      <c r="AI462" s="4"/>
      <c r="AJ462" s="4"/>
      <c r="AO462" s="4"/>
      <c r="BC462" s="4"/>
      <c r="BD462" s="4"/>
      <c r="BE462" s="4"/>
      <c r="BF462" s="4"/>
      <c r="BG462" s="4"/>
      <c r="BS462" s="63"/>
    </row>
    <row r="463" spans="8:71" s="3" customFormat="1" x14ac:dyDescent="0.35">
      <c r="H463" s="108"/>
      <c r="I463" s="4"/>
      <c r="AC463" s="4"/>
      <c r="AD463" s="4"/>
      <c r="AI463" s="4"/>
      <c r="AJ463" s="4"/>
      <c r="AO463" s="4"/>
      <c r="BC463" s="4"/>
      <c r="BD463" s="4"/>
      <c r="BE463" s="4"/>
      <c r="BF463" s="4"/>
      <c r="BG463" s="4"/>
      <c r="BS463" s="63"/>
    </row>
    <row r="464" spans="8:71" s="3" customFormat="1" x14ac:dyDescent="0.35">
      <c r="H464" s="108"/>
      <c r="I464" s="4"/>
      <c r="AC464" s="4"/>
      <c r="AD464" s="4"/>
      <c r="AI464" s="4"/>
      <c r="AJ464" s="4"/>
      <c r="AO464" s="4"/>
      <c r="BC464" s="4"/>
      <c r="BD464" s="4"/>
      <c r="BE464" s="4"/>
      <c r="BF464" s="4"/>
      <c r="BG464" s="4"/>
      <c r="BS464" s="63"/>
    </row>
    <row r="465" spans="8:71" s="3" customFormat="1" x14ac:dyDescent="0.35">
      <c r="H465" s="108"/>
      <c r="I465" s="4"/>
      <c r="AC465" s="4"/>
      <c r="AD465" s="4"/>
      <c r="AI465" s="4"/>
      <c r="AJ465" s="4"/>
      <c r="AO465" s="4"/>
      <c r="BC465" s="4"/>
      <c r="BD465" s="4"/>
      <c r="BE465" s="4"/>
      <c r="BF465" s="4"/>
      <c r="BG465" s="4"/>
      <c r="BS465" s="63"/>
    </row>
    <row r="466" spans="8:71" s="3" customFormat="1" x14ac:dyDescent="0.35">
      <c r="H466" s="108"/>
      <c r="I466" s="4"/>
      <c r="AC466" s="4"/>
      <c r="AD466" s="4"/>
      <c r="AI466" s="4"/>
      <c r="AJ466" s="4"/>
      <c r="AO466" s="4"/>
      <c r="BC466" s="4"/>
      <c r="BD466" s="4"/>
      <c r="BE466" s="4"/>
      <c r="BF466" s="4"/>
      <c r="BG466" s="4"/>
      <c r="BS466" s="63"/>
    </row>
    <row r="467" spans="8:71" s="3" customFormat="1" x14ac:dyDescent="0.35">
      <c r="H467" s="108"/>
      <c r="I467" s="4"/>
      <c r="AC467" s="4"/>
      <c r="AD467" s="4"/>
      <c r="AI467" s="4"/>
      <c r="AJ467" s="4"/>
      <c r="AO467" s="4"/>
      <c r="BC467" s="4"/>
      <c r="BD467" s="4"/>
      <c r="BE467" s="4"/>
      <c r="BF467" s="4"/>
      <c r="BG467" s="4"/>
      <c r="BS467" s="63"/>
    </row>
    <row r="468" spans="8:71" s="3" customFormat="1" x14ac:dyDescent="0.35">
      <c r="H468" s="108"/>
      <c r="I468" s="4"/>
      <c r="AC468" s="4"/>
      <c r="AD468" s="4"/>
      <c r="AI468" s="4"/>
      <c r="AJ468" s="4"/>
      <c r="AO468" s="4"/>
      <c r="BC468" s="4"/>
      <c r="BD468" s="4"/>
      <c r="BE468" s="4"/>
      <c r="BF468" s="4"/>
      <c r="BG468" s="4"/>
      <c r="BS468" s="63"/>
    </row>
    <row r="469" spans="8:71" s="3" customFormat="1" x14ac:dyDescent="0.35">
      <c r="H469" s="108"/>
      <c r="I469" s="4"/>
      <c r="AC469" s="4"/>
      <c r="AD469" s="4"/>
      <c r="AI469" s="4"/>
      <c r="AJ469" s="4"/>
      <c r="AO469" s="4"/>
      <c r="BC469" s="4"/>
      <c r="BD469" s="4"/>
      <c r="BE469" s="4"/>
      <c r="BF469" s="4"/>
      <c r="BG469" s="4"/>
      <c r="BS469" s="63"/>
    </row>
    <row r="470" spans="8:71" s="3" customFormat="1" x14ac:dyDescent="0.35">
      <c r="H470" s="108"/>
      <c r="I470" s="4"/>
      <c r="AC470" s="4"/>
      <c r="AD470" s="4"/>
      <c r="AI470" s="4"/>
      <c r="AJ470" s="4"/>
      <c r="AO470" s="4"/>
      <c r="BC470" s="4"/>
      <c r="BD470" s="4"/>
      <c r="BE470" s="4"/>
      <c r="BF470" s="4"/>
      <c r="BG470" s="4"/>
      <c r="BS470" s="63"/>
    </row>
    <row r="471" spans="8:71" s="3" customFormat="1" x14ac:dyDescent="0.35">
      <c r="H471" s="108"/>
      <c r="I471" s="4"/>
      <c r="AC471" s="4"/>
      <c r="AD471" s="4"/>
      <c r="AI471" s="4"/>
      <c r="AJ471" s="4"/>
      <c r="AO471" s="4"/>
      <c r="BC471" s="4"/>
      <c r="BD471" s="4"/>
      <c r="BE471" s="4"/>
      <c r="BF471" s="4"/>
      <c r="BG471" s="4"/>
      <c r="BS471" s="63"/>
    </row>
    <row r="472" spans="8:71" s="3" customFormat="1" x14ac:dyDescent="0.35">
      <c r="H472" s="108"/>
      <c r="I472" s="4"/>
      <c r="AC472" s="4"/>
      <c r="AD472" s="4"/>
      <c r="AI472" s="4"/>
      <c r="AJ472" s="4"/>
      <c r="AO472" s="4"/>
      <c r="BC472" s="4"/>
      <c r="BD472" s="4"/>
      <c r="BE472" s="4"/>
      <c r="BF472" s="4"/>
      <c r="BG472" s="4"/>
      <c r="BS472" s="63"/>
    </row>
    <row r="473" spans="8:71" s="3" customFormat="1" x14ac:dyDescent="0.35">
      <c r="H473" s="108"/>
      <c r="I473" s="4"/>
      <c r="AC473" s="4"/>
      <c r="AD473" s="4"/>
      <c r="AI473" s="4"/>
      <c r="AJ473" s="4"/>
      <c r="AO473" s="4"/>
      <c r="BC473" s="4"/>
      <c r="BD473" s="4"/>
      <c r="BE473" s="4"/>
      <c r="BF473" s="4"/>
      <c r="BG473" s="4"/>
      <c r="BS473" s="63"/>
    </row>
    <row r="474" spans="8:71" s="3" customFormat="1" x14ac:dyDescent="0.35">
      <c r="H474" s="108"/>
      <c r="I474" s="4"/>
      <c r="AC474" s="4"/>
      <c r="AD474" s="4"/>
      <c r="AI474" s="4"/>
      <c r="AJ474" s="4"/>
      <c r="AO474" s="4"/>
      <c r="BC474" s="4"/>
      <c r="BD474" s="4"/>
      <c r="BE474" s="4"/>
      <c r="BF474" s="4"/>
      <c r="BG474" s="4"/>
      <c r="BS474" s="63"/>
    </row>
    <row r="475" spans="8:71" s="3" customFormat="1" x14ac:dyDescent="0.35">
      <c r="H475" s="108"/>
      <c r="I475" s="4"/>
      <c r="AC475" s="4"/>
      <c r="AD475" s="4"/>
      <c r="AI475" s="4"/>
      <c r="AJ475" s="4"/>
      <c r="AO475" s="4"/>
      <c r="BC475" s="4"/>
      <c r="BD475" s="4"/>
      <c r="BE475" s="4"/>
      <c r="BF475" s="4"/>
      <c r="BG475" s="4"/>
      <c r="BS475" s="63"/>
    </row>
    <row r="476" spans="8:71" s="3" customFormat="1" x14ac:dyDescent="0.35">
      <c r="H476" s="108"/>
      <c r="I476" s="4"/>
      <c r="AC476" s="4"/>
      <c r="AD476" s="4"/>
      <c r="AI476" s="4"/>
      <c r="AJ476" s="4"/>
      <c r="AO476" s="4"/>
      <c r="BC476" s="4"/>
      <c r="BD476" s="4"/>
      <c r="BE476" s="4"/>
      <c r="BF476" s="4"/>
      <c r="BG476" s="4"/>
      <c r="BS476" s="63"/>
    </row>
    <row r="477" spans="8:71" s="3" customFormat="1" x14ac:dyDescent="0.35">
      <c r="H477" s="108"/>
      <c r="I477" s="4"/>
      <c r="AC477" s="4"/>
      <c r="AD477" s="4"/>
      <c r="AI477" s="4"/>
      <c r="AJ477" s="4"/>
      <c r="AO477" s="4"/>
      <c r="BC477" s="4"/>
      <c r="BD477" s="4"/>
      <c r="BE477" s="4"/>
      <c r="BF477" s="4"/>
      <c r="BG477" s="4"/>
      <c r="BS477" s="63"/>
    </row>
    <row r="478" spans="8:71" s="3" customFormat="1" x14ac:dyDescent="0.35">
      <c r="H478" s="108"/>
      <c r="I478" s="4"/>
      <c r="AC478" s="4"/>
      <c r="AD478" s="4"/>
      <c r="AI478" s="4"/>
      <c r="AJ478" s="4"/>
      <c r="AO478" s="4"/>
      <c r="BC478" s="4"/>
      <c r="BD478" s="4"/>
      <c r="BE478" s="4"/>
      <c r="BF478" s="4"/>
      <c r="BG478" s="4"/>
      <c r="BS478" s="63"/>
    </row>
    <row r="479" spans="8:71" s="3" customFormat="1" x14ac:dyDescent="0.35">
      <c r="H479" s="108"/>
      <c r="I479" s="4"/>
      <c r="AC479" s="4"/>
      <c r="AD479" s="4"/>
      <c r="AI479" s="4"/>
      <c r="AJ479" s="4"/>
      <c r="AO479" s="4"/>
      <c r="BC479" s="4"/>
      <c r="BD479" s="4"/>
      <c r="BE479" s="4"/>
      <c r="BF479" s="4"/>
      <c r="BG479" s="4"/>
      <c r="BS479" s="63"/>
    </row>
    <row r="480" spans="8:71" s="3" customFormat="1" x14ac:dyDescent="0.35">
      <c r="H480" s="108"/>
      <c r="I480" s="4"/>
      <c r="AC480" s="4"/>
      <c r="AD480" s="4"/>
      <c r="AI480" s="4"/>
      <c r="AJ480" s="4"/>
      <c r="AO480" s="4"/>
      <c r="BC480" s="4"/>
      <c r="BD480" s="4"/>
      <c r="BE480" s="4"/>
      <c r="BF480" s="4"/>
      <c r="BG480" s="4"/>
      <c r="BS480" s="63"/>
    </row>
    <row r="481" spans="8:71" s="3" customFormat="1" x14ac:dyDescent="0.35">
      <c r="H481" s="108"/>
      <c r="I481" s="4"/>
      <c r="AC481" s="4"/>
      <c r="AD481" s="4"/>
      <c r="AI481" s="4"/>
      <c r="AJ481" s="4"/>
      <c r="AO481" s="4"/>
      <c r="BC481" s="4"/>
      <c r="BD481" s="4"/>
      <c r="BE481" s="4"/>
      <c r="BF481" s="4"/>
      <c r="BG481" s="4"/>
      <c r="BS481" s="63"/>
    </row>
    <row r="482" spans="8:71" s="3" customFormat="1" x14ac:dyDescent="0.35">
      <c r="H482" s="108"/>
      <c r="I482" s="4"/>
      <c r="AC482" s="4"/>
      <c r="AD482" s="4"/>
      <c r="AI482" s="4"/>
      <c r="AJ482" s="4"/>
      <c r="AO482" s="4"/>
      <c r="BC482" s="4"/>
      <c r="BD482" s="4"/>
      <c r="BE482" s="4"/>
      <c r="BF482" s="4"/>
      <c r="BG482" s="4"/>
      <c r="BS482" s="63"/>
    </row>
    <row r="483" spans="8:71" s="3" customFormat="1" x14ac:dyDescent="0.35">
      <c r="H483" s="108"/>
      <c r="I483" s="4"/>
      <c r="AC483" s="4"/>
      <c r="AD483" s="4"/>
      <c r="AI483" s="4"/>
      <c r="AJ483" s="4"/>
      <c r="AO483" s="4"/>
      <c r="BC483" s="4"/>
      <c r="BD483" s="4"/>
      <c r="BE483" s="4"/>
      <c r="BF483" s="4"/>
      <c r="BG483" s="4"/>
      <c r="BS483" s="63"/>
    </row>
    <row r="484" spans="8:71" s="3" customFormat="1" x14ac:dyDescent="0.35">
      <c r="H484" s="108"/>
      <c r="I484" s="4"/>
      <c r="AC484" s="4"/>
      <c r="AD484" s="4"/>
      <c r="AI484" s="4"/>
      <c r="AJ484" s="4"/>
      <c r="AO484" s="4"/>
      <c r="BC484" s="4"/>
      <c r="BD484" s="4"/>
      <c r="BE484" s="4"/>
      <c r="BF484" s="4"/>
      <c r="BG484" s="4"/>
      <c r="BS484" s="63"/>
    </row>
    <row r="485" spans="8:71" s="3" customFormat="1" x14ac:dyDescent="0.35">
      <c r="H485" s="108"/>
      <c r="I485" s="4"/>
      <c r="AC485" s="4"/>
      <c r="AD485" s="4"/>
      <c r="AI485" s="4"/>
      <c r="AJ485" s="4"/>
      <c r="AO485" s="4"/>
      <c r="BC485" s="4"/>
      <c r="BD485" s="4"/>
      <c r="BE485" s="4"/>
      <c r="BF485" s="4"/>
      <c r="BG485" s="4"/>
      <c r="BS485" s="63"/>
    </row>
    <row r="486" spans="8:71" s="3" customFormat="1" x14ac:dyDescent="0.35">
      <c r="H486" s="108"/>
      <c r="I486" s="4"/>
      <c r="AC486" s="4"/>
      <c r="AD486" s="4"/>
      <c r="AI486" s="4"/>
      <c r="AJ486" s="4"/>
      <c r="AO486" s="4"/>
      <c r="BC486" s="4"/>
      <c r="BD486" s="4"/>
      <c r="BE486" s="4"/>
      <c r="BF486" s="4"/>
      <c r="BG486" s="4"/>
      <c r="BS486" s="63"/>
    </row>
    <row r="487" spans="8:71" s="3" customFormat="1" x14ac:dyDescent="0.35">
      <c r="H487" s="108"/>
      <c r="I487" s="4"/>
      <c r="AC487" s="4"/>
      <c r="AD487" s="4"/>
      <c r="AI487" s="4"/>
      <c r="AJ487" s="4"/>
      <c r="AO487" s="4"/>
      <c r="BC487" s="4"/>
      <c r="BD487" s="4"/>
      <c r="BE487" s="4"/>
      <c r="BF487" s="4"/>
      <c r="BG487" s="4"/>
      <c r="BS487" s="63"/>
    </row>
    <row r="488" spans="8:71" s="3" customFormat="1" x14ac:dyDescent="0.35">
      <c r="H488" s="108"/>
      <c r="I488" s="4"/>
      <c r="AC488" s="4"/>
      <c r="AD488" s="4"/>
      <c r="AI488" s="4"/>
      <c r="AJ488" s="4"/>
      <c r="AO488" s="4"/>
      <c r="BC488" s="4"/>
      <c r="BD488" s="4"/>
      <c r="BE488" s="4"/>
      <c r="BF488" s="4"/>
      <c r="BG488" s="4"/>
      <c r="BS488" s="63"/>
    </row>
    <row r="489" spans="8:71" s="3" customFormat="1" x14ac:dyDescent="0.35">
      <c r="H489" s="108"/>
      <c r="I489" s="4"/>
      <c r="AC489" s="4"/>
      <c r="AD489" s="4"/>
      <c r="AI489" s="4"/>
      <c r="AJ489" s="4"/>
      <c r="AO489" s="4"/>
      <c r="BC489" s="4"/>
      <c r="BD489" s="4"/>
      <c r="BE489" s="4"/>
      <c r="BF489" s="4"/>
      <c r="BG489" s="4"/>
      <c r="BS489" s="63"/>
    </row>
    <row r="490" spans="8:71" s="3" customFormat="1" x14ac:dyDescent="0.35">
      <c r="H490" s="108"/>
      <c r="I490" s="4"/>
      <c r="AC490" s="4"/>
      <c r="AD490" s="4"/>
      <c r="AI490" s="4"/>
      <c r="AJ490" s="4"/>
      <c r="AO490" s="4"/>
      <c r="BC490" s="4"/>
      <c r="BD490" s="4"/>
      <c r="BE490" s="4"/>
      <c r="BF490" s="4"/>
      <c r="BG490" s="4"/>
      <c r="BS490" s="63"/>
    </row>
    <row r="491" spans="8:71" s="3" customFormat="1" x14ac:dyDescent="0.35">
      <c r="H491" s="108"/>
      <c r="I491" s="4"/>
      <c r="AC491" s="4"/>
      <c r="AD491" s="4"/>
      <c r="AI491" s="4"/>
      <c r="AJ491" s="4"/>
      <c r="AO491" s="4"/>
      <c r="BC491" s="4"/>
      <c r="BD491" s="4"/>
      <c r="BE491" s="4"/>
      <c r="BF491" s="4"/>
      <c r="BG491" s="4"/>
      <c r="BS491" s="63"/>
    </row>
    <row r="492" spans="8:71" s="3" customFormat="1" x14ac:dyDescent="0.35">
      <c r="H492" s="108"/>
      <c r="I492" s="4"/>
      <c r="AC492" s="4"/>
      <c r="AD492" s="4"/>
      <c r="AI492" s="4"/>
      <c r="AJ492" s="4"/>
      <c r="AO492" s="4"/>
      <c r="BC492" s="4"/>
      <c r="BD492" s="4"/>
      <c r="BE492" s="4"/>
      <c r="BF492" s="4"/>
      <c r="BG492" s="4"/>
      <c r="BS492" s="63"/>
    </row>
    <row r="493" spans="8:71" s="3" customFormat="1" x14ac:dyDescent="0.35">
      <c r="H493" s="108"/>
      <c r="I493" s="4"/>
      <c r="AC493" s="4"/>
      <c r="AD493" s="4"/>
      <c r="AI493" s="4"/>
      <c r="AJ493" s="4"/>
      <c r="AO493" s="4"/>
      <c r="BC493" s="4"/>
      <c r="BD493" s="4"/>
      <c r="BE493" s="4"/>
      <c r="BF493" s="4"/>
      <c r="BG493" s="4"/>
      <c r="BS493" s="63"/>
    </row>
    <row r="494" spans="8:71" s="3" customFormat="1" x14ac:dyDescent="0.35">
      <c r="H494" s="108"/>
      <c r="I494" s="4"/>
      <c r="AC494" s="4"/>
      <c r="AD494" s="4"/>
      <c r="AI494" s="4"/>
      <c r="AJ494" s="4"/>
      <c r="AO494" s="4"/>
      <c r="BC494" s="4"/>
      <c r="BD494" s="4"/>
      <c r="BE494" s="4"/>
      <c r="BF494" s="4"/>
      <c r="BG494" s="4"/>
      <c r="BS494" s="63"/>
    </row>
    <row r="495" spans="8:71" s="3" customFormat="1" x14ac:dyDescent="0.35">
      <c r="H495" s="108"/>
      <c r="I495" s="4"/>
      <c r="AC495" s="4"/>
      <c r="AD495" s="4"/>
      <c r="AI495" s="4"/>
      <c r="AJ495" s="4"/>
      <c r="AO495" s="4"/>
      <c r="BC495" s="4"/>
      <c r="BD495" s="4"/>
      <c r="BE495" s="4"/>
      <c r="BF495" s="4"/>
      <c r="BG495" s="4"/>
      <c r="BS495" s="63"/>
    </row>
    <row r="496" spans="8:71" s="3" customFormat="1" x14ac:dyDescent="0.35">
      <c r="H496" s="108"/>
      <c r="I496" s="4"/>
      <c r="AC496" s="4"/>
      <c r="AD496" s="4"/>
      <c r="AI496" s="4"/>
      <c r="AJ496" s="4"/>
      <c r="AO496" s="4"/>
      <c r="BC496" s="4"/>
      <c r="BD496" s="4"/>
      <c r="BE496" s="4"/>
      <c r="BF496" s="4"/>
      <c r="BG496" s="4"/>
      <c r="BS496" s="63"/>
    </row>
    <row r="497" spans="8:71" s="3" customFormat="1" x14ac:dyDescent="0.35">
      <c r="H497" s="108"/>
      <c r="I497" s="4"/>
      <c r="AC497" s="4"/>
      <c r="AD497" s="4"/>
      <c r="AI497" s="4"/>
      <c r="AJ497" s="4"/>
      <c r="AO497" s="4"/>
      <c r="BC497" s="4"/>
      <c r="BD497" s="4"/>
      <c r="BE497" s="4"/>
      <c r="BF497" s="4"/>
      <c r="BG497" s="4"/>
      <c r="BS497" s="63"/>
    </row>
    <row r="498" spans="8:71" s="3" customFormat="1" x14ac:dyDescent="0.35">
      <c r="H498" s="108"/>
      <c r="I498" s="4"/>
      <c r="AC498" s="4"/>
      <c r="AD498" s="4"/>
      <c r="AI498" s="4"/>
      <c r="AJ498" s="4"/>
      <c r="AO498" s="4"/>
      <c r="BC498" s="4"/>
      <c r="BD498" s="4"/>
      <c r="BE498" s="4"/>
      <c r="BF498" s="4"/>
      <c r="BG498" s="4"/>
      <c r="BS498" s="63"/>
    </row>
    <row r="499" spans="8:71" s="3" customFormat="1" x14ac:dyDescent="0.35">
      <c r="H499" s="108"/>
      <c r="I499" s="4"/>
      <c r="AC499" s="4"/>
      <c r="AD499" s="4"/>
      <c r="AI499" s="4"/>
      <c r="AJ499" s="4"/>
      <c r="AO499" s="4"/>
      <c r="BC499" s="4"/>
      <c r="BD499" s="4"/>
      <c r="BE499" s="4"/>
      <c r="BF499" s="4"/>
      <c r="BG499" s="4"/>
      <c r="BS499" s="63"/>
    </row>
    <row r="500" spans="8:71" s="3" customFormat="1" x14ac:dyDescent="0.35">
      <c r="H500" s="108"/>
      <c r="I500" s="4"/>
      <c r="AC500" s="4"/>
      <c r="AD500" s="4"/>
      <c r="AI500" s="4"/>
      <c r="AJ500" s="4"/>
      <c r="AO500" s="4"/>
      <c r="BC500" s="4"/>
      <c r="BD500" s="4"/>
      <c r="BE500" s="4"/>
      <c r="BF500" s="4"/>
      <c r="BG500" s="4"/>
      <c r="BS500" s="63"/>
    </row>
    <row r="501" spans="8:71" s="3" customFormat="1" x14ac:dyDescent="0.35">
      <c r="H501" s="108"/>
      <c r="I501" s="4"/>
      <c r="AC501" s="4"/>
      <c r="AD501" s="4"/>
      <c r="AI501" s="4"/>
      <c r="AJ501" s="4"/>
      <c r="AO501" s="4"/>
      <c r="BC501" s="4"/>
      <c r="BD501" s="4"/>
      <c r="BE501" s="4"/>
      <c r="BF501" s="4"/>
      <c r="BG501" s="4"/>
      <c r="BS501" s="63"/>
    </row>
    <row r="502" spans="8:71" s="3" customFormat="1" x14ac:dyDescent="0.35">
      <c r="H502" s="108"/>
      <c r="I502" s="4"/>
      <c r="AC502" s="4"/>
      <c r="AD502" s="4"/>
      <c r="AI502" s="4"/>
      <c r="AJ502" s="4"/>
      <c r="AO502" s="4"/>
      <c r="BC502" s="4"/>
      <c r="BD502" s="4"/>
      <c r="BE502" s="4"/>
      <c r="BF502" s="4"/>
      <c r="BG502" s="4"/>
      <c r="BS502" s="63"/>
    </row>
    <row r="503" spans="8:71" s="3" customFormat="1" x14ac:dyDescent="0.35">
      <c r="H503" s="108"/>
      <c r="I503" s="4"/>
      <c r="AC503" s="4"/>
      <c r="AD503" s="4"/>
      <c r="AI503" s="4"/>
      <c r="AJ503" s="4"/>
      <c r="AO503" s="4"/>
      <c r="BC503" s="4"/>
      <c r="BD503" s="4"/>
      <c r="BE503" s="4"/>
      <c r="BF503" s="4"/>
      <c r="BG503" s="4"/>
      <c r="BS503" s="63"/>
    </row>
    <row r="504" spans="8:71" s="3" customFormat="1" x14ac:dyDescent="0.35">
      <c r="H504" s="108"/>
      <c r="I504" s="4"/>
      <c r="AC504" s="4"/>
      <c r="AD504" s="4"/>
      <c r="AI504" s="4"/>
      <c r="AJ504" s="4"/>
      <c r="AO504" s="4"/>
      <c r="BC504" s="4"/>
      <c r="BD504" s="4"/>
      <c r="BE504" s="4"/>
      <c r="BF504" s="4"/>
      <c r="BG504" s="4"/>
      <c r="BS504" s="63"/>
    </row>
    <row r="505" spans="8:71" s="3" customFormat="1" x14ac:dyDescent="0.35">
      <c r="H505" s="108"/>
      <c r="I505" s="4"/>
      <c r="AC505" s="4"/>
      <c r="AD505" s="4"/>
      <c r="AI505" s="4"/>
      <c r="AJ505" s="4"/>
      <c r="AO505" s="4"/>
      <c r="BC505" s="4"/>
      <c r="BD505" s="4"/>
      <c r="BE505" s="4"/>
      <c r="BF505" s="4"/>
      <c r="BG505" s="4"/>
      <c r="BS505" s="63"/>
    </row>
    <row r="506" spans="8:71" s="3" customFormat="1" x14ac:dyDescent="0.35">
      <c r="H506" s="108"/>
      <c r="I506" s="4"/>
      <c r="AC506" s="4"/>
      <c r="AD506" s="4"/>
      <c r="AI506" s="4"/>
      <c r="AJ506" s="4"/>
      <c r="AO506" s="4"/>
      <c r="BC506" s="4"/>
      <c r="BD506" s="4"/>
      <c r="BE506" s="4"/>
      <c r="BF506" s="4"/>
      <c r="BG506" s="4"/>
      <c r="BS506" s="63"/>
    </row>
    <row r="507" spans="8:71" s="3" customFormat="1" x14ac:dyDescent="0.35">
      <c r="H507" s="108"/>
      <c r="I507" s="4"/>
      <c r="AC507" s="4"/>
      <c r="AD507" s="4"/>
      <c r="AI507" s="4"/>
      <c r="AJ507" s="4"/>
      <c r="AO507" s="4"/>
      <c r="BC507" s="4"/>
      <c r="BD507" s="4"/>
      <c r="BE507" s="4"/>
      <c r="BF507" s="4"/>
      <c r="BG507" s="4"/>
      <c r="BS507" s="63"/>
    </row>
    <row r="508" spans="8:71" s="3" customFormat="1" x14ac:dyDescent="0.35">
      <c r="H508" s="108"/>
      <c r="I508" s="4"/>
      <c r="AC508" s="4"/>
      <c r="AD508" s="4"/>
      <c r="AI508" s="4"/>
      <c r="AJ508" s="4"/>
      <c r="AO508" s="4"/>
      <c r="BC508" s="4"/>
      <c r="BD508" s="4"/>
      <c r="BE508" s="4"/>
      <c r="BF508" s="4"/>
      <c r="BG508" s="4"/>
      <c r="BS508" s="63"/>
    </row>
    <row r="509" spans="8:71" s="3" customFormat="1" x14ac:dyDescent="0.35">
      <c r="H509" s="108"/>
      <c r="I509" s="4"/>
      <c r="AC509" s="4"/>
      <c r="AD509" s="4"/>
      <c r="AI509" s="4"/>
      <c r="AJ509" s="4"/>
      <c r="AO509" s="4"/>
      <c r="BC509" s="4"/>
      <c r="BD509" s="4"/>
      <c r="BE509" s="4"/>
      <c r="BF509" s="4"/>
      <c r="BG509" s="4"/>
      <c r="BS509" s="63"/>
    </row>
    <row r="510" spans="8:71" s="3" customFormat="1" x14ac:dyDescent="0.35">
      <c r="H510" s="108"/>
      <c r="I510" s="4"/>
      <c r="AC510" s="4"/>
      <c r="AD510" s="4"/>
      <c r="AI510" s="4"/>
      <c r="AJ510" s="4"/>
      <c r="AO510" s="4"/>
      <c r="BC510" s="4"/>
      <c r="BD510" s="4"/>
      <c r="BE510" s="4"/>
      <c r="BF510" s="4"/>
      <c r="BG510" s="4"/>
      <c r="BS510" s="63"/>
    </row>
    <row r="511" spans="8:71" s="3" customFormat="1" x14ac:dyDescent="0.35">
      <c r="H511" s="108"/>
      <c r="I511" s="4"/>
      <c r="AC511" s="4"/>
      <c r="AD511" s="4"/>
      <c r="AI511" s="4"/>
      <c r="AJ511" s="4"/>
      <c r="AO511" s="4"/>
      <c r="BC511" s="4"/>
      <c r="BD511" s="4"/>
      <c r="BE511" s="4"/>
      <c r="BF511" s="4"/>
      <c r="BG511" s="4"/>
      <c r="BS511" s="63"/>
    </row>
    <row r="512" spans="8:71" s="3" customFormat="1" x14ac:dyDescent="0.35">
      <c r="H512" s="108"/>
      <c r="I512" s="4"/>
      <c r="AC512" s="4"/>
      <c r="AD512" s="4"/>
      <c r="AI512" s="4"/>
      <c r="AJ512" s="4"/>
      <c r="AO512" s="4"/>
      <c r="BC512" s="4"/>
      <c r="BD512" s="4"/>
      <c r="BE512" s="4"/>
      <c r="BF512" s="4"/>
      <c r="BG512" s="4"/>
      <c r="BS512" s="63"/>
    </row>
    <row r="513" spans="8:71" s="3" customFormat="1" x14ac:dyDescent="0.35">
      <c r="H513" s="108"/>
      <c r="I513" s="4"/>
      <c r="AC513" s="4"/>
      <c r="AD513" s="4"/>
      <c r="AI513" s="4"/>
      <c r="AJ513" s="4"/>
      <c r="AO513" s="4"/>
      <c r="BC513" s="4"/>
      <c r="BD513" s="4"/>
      <c r="BE513" s="4"/>
      <c r="BF513" s="4"/>
      <c r="BG513" s="4"/>
      <c r="BS513" s="63"/>
    </row>
    <row r="514" spans="8:71" s="3" customFormat="1" x14ac:dyDescent="0.35">
      <c r="H514" s="108"/>
      <c r="I514" s="4"/>
      <c r="AC514" s="4"/>
      <c r="AD514" s="4"/>
      <c r="AI514" s="4"/>
      <c r="AJ514" s="4"/>
      <c r="AO514" s="4"/>
      <c r="BC514" s="4"/>
      <c r="BD514" s="4"/>
      <c r="BE514" s="4"/>
      <c r="BF514" s="4"/>
      <c r="BG514" s="4"/>
      <c r="BS514" s="63"/>
    </row>
    <row r="515" spans="8:71" s="3" customFormat="1" x14ac:dyDescent="0.35">
      <c r="H515" s="108"/>
      <c r="I515" s="4"/>
      <c r="AC515" s="4"/>
      <c r="AD515" s="4"/>
      <c r="AI515" s="4"/>
      <c r="AJ515" s="4"/>
      <c r="AO515" s="4"/>
      <c r="BC515" s="4"/>
      <c r="BD515" s="4"/>
      <c r="BE515" s="4"/>
      <c r="BF515" s="4"/>
      <c r="BG515" s="4"/>
      <c r="BS515" s="63"/>
    </row>
    <row r="516" spans="8:71" s="3" customFormat="1" x14ac:dyDescent="0.35">
      <c r="H516" s="108"/>
      <c r="I516" s="4"/>
      <c r="AC516" s="4"/>
      <c r="AD516" s="4"/>
      <c r="AI516" s="4"/>
      <c r="AJ516" s="4"/>
      <c r="AO516" s="4"/>
      <c r="BC516" s="4"/>
      <c r="BD516" s="4"/>
      <c r="BE516" s="4"/>
      <c r="BF516" s="4"/>
      <c r="BG516" s="4"/>
      <c r="BS516" s="63"/>
    </row>
    <row r="517" spans="8:71" s="3" customFormat="1" x14ac:dyDescent="0.35">
      <c r="H517" s="108"/>
      <c r="I517" s="4"/>
      <c r="AC517" s="4"/>
      <c r="AD517" s="4"/>
      <c r="AI517" s="4"/>
      <c r="AJ517" s="4"/>
      <c r="AO517" s="4"/>
      <c r="BC517" s="4"/>
      <c r="BD517" s="4"/>
      <c r="BE517" s="4"/>
      <c r="BF517" s="4"/>
      <c r="BG517" s="4"/>
      <c r="BS517" s="63"/>
    </row>
    <row r="518" spans="8:71" s="3" customFormat="1" x14ac:dyDescent="0.35">
      <c r="H518" s="108"/>
      <c r="I518" s="4"/>
      <c r="AC518" s="4"/>
      <c r="AD518" s="4"/>
      <c r="AI518" s="4"/>
      <c r="AJ518" s="4"/>
      <c r="AO518" s="4"/>
      <c r="BC518" s="4"/>
      <c r="BD518" s="4"/>
      <c r="BE518" s="4"/>
      <c r="BF518" s="4"/>
      <c r="BG518" s="4"/>
      <c r="BS518" s="63"/>
    </row>
    <row r="519" spans="8:71" s="3" customFormat="1" x14ac:dyDescent="0.35">
      <c r="H519" s="108"/>
      <c r="I519" s="4"/>
      <c r="AC519" s="4"/>
      <c r="AD519" s="4"/>
      <c r="AI519" s="4"/>
      <c r="AJ519" s="4"/>
      <c r="AO519" s="4"/>
      <c r="BC519" s="4"/>
      <c r="BD519" s="4"/>
      <c r="BE519" s="4"/>
      <c r="BF519" s="4"/>
      <c r="BG519" s="4"/>
      <c r="BS519" s="63"/>
    </row>
    <row r="520" spans="8:71" s="3" customFormat="1" x14ac:dyDescent="0.35">
      <c r="H520" s="108"/>
      <c r="I520" s="4"/>
      <c r="AC520" s="4"/>
      <c r="AD520" s="4"/>
      <c r="AI520" s="4"/>
      <c r="AJ520" s="4"/>
      <c r="AO520" s="4"/>
      <c r="BC520" s="4"/>
      <c r="BD520" s="4"/>
      <c r="BE520" s="4"/>
      <c r="BF520" s="4"/>
      <c r="BG520" s="4"/>
      <c r="BS520" s="63"/>
    </row>
    <row r="521" spans="8:71" s="3" customFormat="1" x14ac:dyDescent="0.35">
      <c r="H521" s="108"/>
      <c r="I521" s="4"/>
      <c r="AC521" s="4"/>
      <c r="AD521" s="4"/>
      <c r="AI521" s="4"/>
      <c r="AJ521" s="4"/>
      <c r="AO521" s="4"/>
      <c r="BC521" s="4"/>
      <c r="BD521" s="4"/>
      <c r="BE521" s="4"/>
      <c r="BF521" s="4"/>
      <c r="BG521" s="4"/>
      <c r="BS521" s="63"/>
    </row>
    <row r="522" spans="8:71" s="3" customFormat="1" x14ac:dyDescent="0.35">
      <c r="H522" s="108"/>
      <c r="I522" s="4"/>
      <c r="AC522" s="4"/>
      <c r="AD522" s="4"/>
      <c r="AI522" s="4"/>
      <c r="AJ522" s="4"/>
      <c r="AO522" s="4"/>
      <c r="BC522" s="4"/>
      <c r="BD522" s="4"/>
      <c r="BE522" s="4"/>
      <c r="BF522" s="4"/>
      <c r="BG522" s="4"/>
      <c r="BS522" s="63"/>
    </row>
    <row r="523" spans="8:71" s="3" customFormat="1" x14ac:dyDescent="0.35">
      <c r="H523" s="108"/>
      <c r="I523" s="4"/>
      <c r="AC523" s="4"/>
      <c r="AD523" s="4"/>
      <c r="AI523" s="4"/>
      <c r="AJ523" s="4"/>
      <c r="AO523" s="4"/>
      <c r="BC523" s="4"/>
      <c r="BD523" s="4"/>
      <c r="BE523" s="4"/>
      <c r="BF523" s="4"/>
      <c r="BG523" s="4"/>
      <c r="BS523" s="63"/>
    </row>
    <row r="524" spans="8:71" s="3" customFormat="1" x14ac:dyDescent="0.35">
      <c r="H524" s="108"/>
      <c r="I524" s="4"/>
      <c r="AC524" s="4"/>
      <c r="AD524" s="4"/>
      <c r="AI524" s="4"/>
      <c r="AJ524" s="4"/>
      <c r="AO524" s="4"/>
      <c r="BC524" s="4"/>
      <c r="BD524" s="4"/>
      <c r="BE524" s="4"/>
      <c r="BF524" s="4"/>
      <c r="BG524" s="4"/>
      <c r="BS524" s="63"/>
    </row>
    <row r="525" spans="8:71" s="3" customFormat="1" x14ac:dyDescent="0.35">
      <c r="H525" s="108"/>
      <c r="I525" s="4"/>
      <c r="AC525" s="4"/>
      <c r="AD525" s="4"/>
      <c r="AI525" s="4"/>
      <c r="AJ525" s="4"/>
      <c r="AO525" s="4"/>
      <c r="BC525" s="4"/>
      <c r="BD525" s="4"/>
      <c r="BE525" s="4"/>
      <c r="BF525" s="4"/>
      <c r="BG525" s="4"/>
      <c r="BS525" s="63"/>
    </row>
    <row r="526" spans="8:71" s="3" customFormat="1" x14ac:dyDescent="0.35">
      <c r="H526" s="108"/>
      <c r="I526" s="4"/>
      <c r="AC526" s="4"/>
      <c r="AD526" s="4"/>
      <c r="AI526" s="4"/>
      <c r="AJ526" s="4"/>
      <c r="AO526" s="4"/>
      <c r="BC526" s="4"/>
      <c r="BD526" s="4"/>
      <c r="BE526" s="4"/>
      <c r="BF526" s="4"/>
      <c r="BG526" s="4"/>
      <c r="BS526" s="63"/>
    </row>
    <row r="527" spans="8:71" s="3" customFormat="1" x14ac:dyDescent="0.35">
      <c r="H527" s="108"/>
      <c r="I527" s="4"/>
      <c r="AC527" s="4"/>
      <c r="AD527" s="4"/>
      <c r="AI527" s="4"/>
      <c r="AJ527" s="4"/>
      <c r="AO527" s="4"/>
      <c r="BC527" s="4"/>
      <c r="BD527" s="4"/>
      <c r="BE527" s="4"/>
      <c r="BF527" s="4"/>
      <c r="BG527" s="4"/>
      <c r="BS527" s="63"/>
    </row>
    <row r="528" spans="8:71" s="3" customFormat="1" x14ac:dyDescent="0.35">
      <c r="H528" s="108"/>
      <c r="I528" s="4"/>
      <c r="AC528" s="4"/>
      <c r="AD528" s="4"/>
      <c r="AI528" s="4"/>
      <c r="AJ528" s="4"/>
      <c r="AO528" s="4"/>
      <c r="BC528" s="4"/>
      <c r="BD528" s="4"/>
      <c r="BE528" s="4"/>
      <c r="BF528" s="4"/>
      <c r="BG528" s="4"/>
      <c r="BS528" s="63"/>
    </row>
    <row r="529" spans="8:71" s="3" customFormat="1" x14ac:dyDescent="0.35">
      <c r="H529" s="108"/>
      <c r="I529" s="4"/>
      <c r="AC529" s="4"/>
      <c r="AD529" s="4"/>
      <c r="AI529" s="4"/>
      <c r="AJ529" s="4"/>
      <c r="AO529" s="4"/>
      <c r="BC529" s="4"/>
      <c r="BD529" s="4"/>
      <c r="BE529" s="4"/>
      <c r="BF529" s="4"/>
      <c r="BG529" s="4"/>
      <c r="BS529" s="63"/>
    </row>
    <row r="530" spans="8:71" s="3" customFormat="1" x14ac:dyDescent="0.35">
      <c r="H530" s="108"/>
      <c r="I530" s="4"/>
      <c r="AC530" s="4"/>
      <c r="AD530" s="4"/>
      <c r="AI530" s="4"/>
      <c r="AJ530" s="4"/>
      <c r="AO530" s="4"/>
      <c r="BC530" s="4"/>
      <c r="BD530" s="4"/>
      <c r="BE530" s="4"/>
      <c r="BF530" s="4"/>
      <c r="BG530" s="4"/>
      <c r="BS530" s="63"/>
    </row>
    <row r="531" spans="8:71" s="3" customFormat="1" x14ac:dyDescent="0.35">
      <c r="H531" s="108"/>
      <c r="I531" s="4"/>
      <c r="AC531" s="4"/>
      <c r="AD531" s="4"/>
      <c r="AI531" s="4"/>
      <c r="AJ531" s="4"/>
      <c r="AO531" s="4"/>
      <c r="BC531" s="4"/>
      <c r="BD531" s="4"/>
      <c r="BE531" s="4"/>
      <c r="BF531" s="4"/>
      <c r="BG531" s="4"/>
      <c r="BS531" s="63"/>
    </row>
    <row r="532" spans="8:71" s="3" customFormat="1" x14ac:dyDescent="0.35">
      <c r="H532" s="108"/>
      <c r="I532" s="4"/>
      <c r="AC532" s="4"/>
      <c r="AD532" s="4"/>
      <c r="AI532" s="4"/>
      <c r="AJ532" s="4"/>
      <c r="AO532" s="4"/>
      <c r="BC532" s="4"/>
      <c r="BD532" s="4"/>
      <c r="BE532" s="4"/>
      <c r="BF532" s="4"/>
      <c r="BG532" s="4"/>
      <c r="BS532" s="63"/>
    </row>
    <row r="533" spans="8:71" s="3" customFormat="1" x14ac:dyDescent="0.35">
      <c r="H533" s="108"/>
      <c r="I533" s="4"/>
      <c r="AC533" s="4"/>
      <c r="AD533" s="4"/>
      <c r="AI533" s="4"/>
      <c r="AJ533" s="4"/>
      <c r="AO533" s="4"/>
      <c r="BC533" s="4"/>
      <c r="BD533" s="4"/>
      <c r="BE533" s="4"/>
      <c r="BF533" s="4"/>
      <c r="BG533" s="4"/>
      <c r="BS533" s="63"/>
    </row>
    <row r="534" spans="8:71" s="3" customFormat="1" x14ac:dyDescent="0.35">
      <c r="H534" s="108"/>
      <c r="I534" s="4"/>
      <c r="AC534" s="4"/>
      <c r="AD534" s="4"/>
      <c r="AI534" s="4"/>
      <c r="AJ534" s="4"/>
      <c r="AO534" s="4"/>
      <c r="BC534" s="4"/>
      <c r="BD534" s="4"/>
      <c r="BE534" s="4"/>
      <c r="BF534" s="4"/>
      <c r="BG534" s="4"/>
      <c r="BS534" s="63"/>
    </row>
    <row r="535" spans="8:71" s="3" customFormat="1" x14ac:dyDescent="0.35">
      <c r="H535" s="108"/>
      <c r="I535" s="4"/>
      <c r="AC535" s="4"/>
      <c r="AD535" s="4"/>
      <c r="AI535" s="4"/>
      <c r="AJ535" s="4"/>
      <c r="AO535" s="4"/>
      <c r="BC535" s="4"/>
      <c r="BD535" s="4"/>
      <c r="BE535" s="4"/>
      <c r="BF535" s="4"/>
      <c r="BG535" s="4"/>
      <c r="BS535" s="63"/>
    </row>
    <row r="536" spans="8:71" s="3" customFormat="1" x14ac:dyDescent="0.35">
      <c r="H536" s="108"/>
      <c r="I536" s="4"/>
      <c r="AC536" s="4"/>
      <c r="AD536" s="4"/>
      <c r="AI536" s="4"/>
      <c r="AJ536" s="4"/>
      <c r="AO536" s="4"/>
      <c r="BC536" s="4"/>
      <c r="BD536" s="4"/>
      <c r="BE536" s="4"/>
      <c r="BF536" s="4"/>
      <c r="BG536" s="4"/>
      <c r="BS536" s="63"/>
    </row>
    <row r="537" spans="8:71" s="3" customFormat="1" x14ac:dyDescent="0.35">
      <c r="H537" s="108"/>
      <c r="I537" s="4"/>
      <c r="AC537" s="4"/>
      <c r="AD537" s="4"/>
      <c r="AI537" s="4"/>
      <c r="AJ537" s="4"/>
      <c r="AO537" s="4"/>
      <c r="BC537" s="4"/>
      <c r="BD537" s="4"/>
      <c r="BE537" s="4"/>
      <c r="BF537" s="4"/>
      <c r="BG537" s="4"/>
      <c r="BS537" s="63"/>
    </row>
    <row r="538" spans="8:71" s="3" customFormat="1" x14ac:dyDescent="0.35">
      <c r="H538" s="108"/>
      <c r="I538" s="4"/>
      <c r="AC538" s="4"/>
      <c r="AD538" s="4"/>
      <c r="AI538" s="4"/>
      <c r="AJ538" s="4"/>
      <c r="AO538" s="4"/>
      <c r="BC538" s="4"/>
      <c r="BD538" s="4"/>
      <c r="BE538" s="4"/>
      <c r="BF538" s="4"/>
      <c r="BG538" s="4"/>
      <c r="BS538" s="63"/>
    </row>
    <row r="539" spans="8:71" s="3" customFormat="1" x14ac:dyDescent="0.35">
      <c r="H539" s="108"/>
      <c r="I539" s="4"/>
      <c r="AC539" s="4"/>
      <c r="AD539" s="4"/>
      <c r="AI539" s="4"/>
      <c r="AJ539" s="4"/>
      <c r="AO539" s="4"/>
      <c r="BC539" s="4"/>
      <c r="BD539" s="4"/>
      <c r="BE539" s="4"/>
      <c r="BF539" s="4"/>
      <c r="BG539" s="4"/>
      <c r="BS539" s="63"/>
    </row>
    <row r="540" spans="8:71" s="3" customFormat="1" x14ac:dyDescent="0.35">
      <c r="H540" s="108"/>
      <c r="I540" s="4"/>
      <c r="AC540" s="4"/>
      <c r="AD540" s="4"/>
      <c r="AI540" s="4"/>
      <c r="AJ540" s="4"/>
      <c r="AO540" s="4"/>
      <c r="BC540" s="4"/>
      <c r="BD540" s="4"/>
      <c r="BE540" s="4"/>
      <c r="BF540" s="4"/>
      <c r="BG540" s="4"/>
      <c r="BS540" s="63"/>
    </row>
    <row r="541" spans="8:71" s="3" customFormat="1" x14ac:dyDescent="0.35">
      <c r="H541" s="108"/>
      <c r="I541" s="4"/>
      <c r="AC541" s="4"/>
      <c r="AD541" s="4"/>
      <c r="AI541" s="4"/>
      <c r="AJ541" s="4"/>
      <c r="AO541" s="4"/>
      <c r="BC541" s="4"/>
      <c r="BD541" s="4"/>
      <c r="BE541" s="4"/>
      <c r="BF541" s="4"/>
      <c r="BG541" s="4"/>
      <c r="BS541" s="63"/>
    </row>
    <row r="542" spans="8:71" s="3" customFormat="1" x14ac:dyDescent="0.35">
      <c r="H542" s="108"/>
      <c r="I542" s="4"/>
      <c r="AC542" s="4"/>
      <c r="AD542" s="4"/>
      <c r="AI542" s="4"/>
      <c r="AJ542" s="4"/>
      <c r="AO542" s="4"/>
      <c r="BC542" s="4"/>
      <c r="BD542" s="4"/>
      <c r="BE542" s="4"/>
      <c r="BF542" s="4"/>
      <c r="BG542" s="4"/>
      <c r="BS542" s="63"/>
    </row>
    <row r="543" spans="8:71" s="3" customFormat="1" x14ac:dyDescent="0.35">
      <c r="H543" s="108"/>
      <c r="I543" s="4"/>
      <c r="AC543" s="4"/>
      <c r="AD543" s="4"/>
      <c r="AI543" s="4"/>
      <c r="AJ543" s="4"/>
      <c r="AO543" s="4"/>
      <c r="BC543" s="4"/>
      <c r="BD543" s="4"/>
      <c r="BE543" s="4"/>
      <c r="BF543" s="4"/>
      <c r="BG543" s="4"/>
      <c r="BS543" s="63"/>
    </row>
    <row r="544" spans="8:71" s="3" customFormat="1" x14ac:dyDescent="0.35">
      <c r="H544" s="108"/>
      <c r="I544" s="4"/>
      <c r="AC544" s="4"/>
      <c r="AD544" s="4"/>
      <c r="AI544" s="4"/>
      <c r="AJ544" s="4"/>
      <c r="AO544" s="4"/>
      <c r="BC544" s="4"/>
      <c r="BD544" s="4"/>
      <c r="BE544" s="4"/>
      <c r="BF544" s="4"/>
      <c r="BG544" s="4"/>
      <c r="BS544" s="63"/>
    </row>
    <row r="545" spans="8:71" s="3" customFormat="1" x14ac:dyDescent="0.35">
      <c r="H545" s="108"/>
      <c r="I545" s="4"/>
      <c r="AC545" s="4"/>
      <c r="AD545" s="4"/>
      <c r="AI545" s="4"/>
      <c r="AJ545" s="4"/>
      <c r="AO545" s="4"/>
      <c r="BC545" s="4"/>
      <c r="BD545" s="4"/>
      <c r="BE545" s="4"/>
      <c r="BF545" s="4"/>
      <c r="BG545" s="4"/>
      <c r="BS545" s="63"/>
    </row>
    <row r="546" spans="8:71" s="3" customFormat="1" x14ac:dyDescent="0.35">
      <c r="H546" s="108"/>
      <c r="I546" s="4"/>
      <c r="AC546" s="4"/>
      <c r="AD546" s="4"/>
      <c r="AI546" s="4"/>
      <c r="AJ546" s="4"/>
      <c r="AO546" s="4"/>
      <c r="BC546" s="4"/>
      <c r="BD546" s="4"/>
      <c r="BE546" s="4"/>
      <c r="BF546" s="4"/>
      <c r="BG546" s="4"/>
      <c r="BS546" s="63"/>
    </row>
    <row r="547" spans="8:71" s="3" customFormat="1" x14ac:dyDescent="0.35">
      <c r="H547" s="108"/>
      <c r="I547" s="4"/>
      <c r="AC547" s="4"/>
      <c r="AD547" s="4"/>
      <c r="AI547" s="4"/>
      <c r="AJ547" s="4"/>
      <c r="AO547" s="4"/>
      <c r="BC547" s="4"/>
      <c r="BD547" s="4"/>
      <c r="BE547" s="4"/>
      <c r="BF547" s="4"/>
      <c r="BG547" s="4"/>
      <c r="BS547" s="63"/>
    </row>
    <row r="548" spans="8:71" s="3" customFormat="1" x14ac:dyDescent="0.35">
      <c r="H548" s="108"/>
      <c r="I548" s="4"/>
      <c r="AC548" s="4"/>
      <c r="AD548" s="4"/>
      <c r="AI548" s="4"/>
      <c r="AJ548" s="4"/>
      <c r="AO548" s="4"/>
      <c r="BC548" s="4"/>
      <c r="BD548" s="4"/>
      <c r="BE548" s="4"/>
      <c r="BF548" s="4"/>
      <c r="BG548" s="4"/>
      <c r="BS548" s="63"/>
    </row>
    <row r="549" spans="8:71" s="3" customFormat="1" x14ac:dyDescent="0.35">
      <c r="H549" s="108"/>
      <c r="I549" s="4"/>
      <c r="AC549" s="4"/>
      <c r="AD549" s="4"/>
      <c r="AI549" s="4"/>
      <c r="AJ549" s="4"/>
      <c r="AO549" s="4"/>
      <c r="BC549" s="4"/>
      <c r="BD549" s="4"/>
      <c r="BE549" s="4"/>
      <c r="BF549" s="4"/>
      <c r="BG549" s="4"/>
      <c r="BS549" s="63"/>
    </row>
    <row r="550" spans="8:71" s="3" customFormat="1" x14ac:dyDescent="0.35">
      <c r="H550" s="108"/>
      <c r="I550" s="4"/>
      <c r="AC550" s="4"/>
      <c r="AD550" s="4"/>
      <c r="AI550" s="4"/>
      <c r="AJ550" s="4"/>
      <c r="AO550" s="4"/>
      <c r="BC550" s="4"/>
      <c r="BD550" s="4"/>
      <c r="BE550" s="4"/>
      <c r="BF550" s="4"/>
      <c r="BG550" s="4"/>
      <c r="BS550" s="63"/>
    </row>
    <row r="551" spans="8:71" s="3" customFormat="1" x14ac:dyDescent="0.35">
      <c r="H551" s="108"/>
      <c r="I551" s="4"/>
      <c r="AC551" s="4"/>
      <c r="AD551" s="4"/>
      <c r="AI551" s="4"/>
      <c r="AJ551" s="4"/>
      <c r="AO551" s="4"/>
      <c r="BC551" s="4"/>
      <c r="BD551" s="4"/>
      <c r="BE551" s="4"/>
      <c r="BF551" s="4"/>
      <c r="BG551" s="4"/>
      <c r="BS551" s="63"/>
    </row>
    <row r="552" spans="8:71" s="3" customFormat="1" x14ac:dyDescent="0.35">
      <c r="H552" s="108"/>
      <c r="I552" s="4"/>
      <c r="AC552" s="4"/>
      <c r="AD552" s="4"/>
      <c r="AI552" s="4"/>
      <c r="AJ552" s="4"/>
      <c r="AO552" s="4"/>
      <c r="BC552" s="4"/>
      <c r="BD552" s="4"/>
      <c r="BE552" s="4"/>
      <c r="BF552" s="4"/>
      <c r="BG552" s="4"/>
      <c r="BS552" s="63"/>
    </row>
    <row r="553" spans="8:71" s="3" customFormat="1" x14ac:dyDescent="0.35">
      <c r="H553" s="108"/>
      <c r="I553" s="4"/>
      <c r="AC553" s="4"/>
      <c r="AD553" s="4"/>
      <c r="AI553" s="4"/>
      <c r="AJ553" s="4"/>
      <c r="AO553" s="4"/>
      <c r="BC553" s="4"/>
      <c r="BD553" s="4"/>
      <c r="BE553" s="4"/>
      <c r="BF553" s="4"/>
      <c r="BG553" s="4"/>
      <c r="BS553" s="63"/>
    </row>
    <row r="554" spans="8:71" s="3" customFormat="1" x14ac:dyDescent="0.35">
      <c r="H554" s="108"/>
      <c r="I554" s="4"/>
      <c r="AC554" s="4"/>
      <c r="AD554" s="4"/>
      <c r="AI554" s="4"/>
      <c r="AJ554" s="4"/>
      <c r="AO554" s="4"/>
      <c r="BC554" s="4"/>
      <c r="BD554" s="4"/>
      <c r="BE554" s="4"/>
      <c r="BF554" s="4"/>
      <c r="BG554" s="4"/>
      <c r="BS554" s="63"/>
    </row>
    <row r="555" spans="8:71" s="3" customFormat="1" x14ac:dyDescent="0.35">
      <c r="H555" s="108"/>
      <c r="I555" s="4"/>
      <c r="AC555" s="4"/>
      <c r="AD555" s="4"/>
      <c r="AI555" s="4"/>
      <c r="AJ555" s="4"/>
      <c r="AO555" s="4"/>
      <c r="BC555" s="4"/>
      <c r="BD555" s="4"/>
      <c r="BE555" s="4"/>
      <c r="BF555" s="4"/>
      <c r="BG555" s="4"/>
      <c r="BS555" s="63"/>
    </row>
    <row r="556" spans="8:71" s="3" customFormat="1" x14ac:dyDescent="0.35">
      <c r="H556" s="108"/>
      <c r="I556" s="4"/>
      <c r="AC556" s="4"/>
      <c r="AD556" s="4"/>
      <c r="AI556" s="4"/>
      <c r="AJ556" s="4"/>
      <c r="AO556" s="4"/>
      <c r="BC556" s="4"/>
      <c r="BD556" s="4"/>
      <c r="BE556" s="4"/>
      <c r="BF556" s="4"/>
      <c r="BG556" s="4"/>
      <c r="BS556" s="63"/>
    </row>
    <row r="557" spans="8:71" s="3" customFormat="1" x14ac:dyDescent="0.35">
      <c r="H557" s="108"/>
      <c r="I557" s="4"/>
      <c r="AC557" s="4"/>
      <c r="AD557" s="4"/>
      <c r="AI557" s="4"/>
      <c r="AJ557" s="4"/>
      <c r="AO557" s="4"/>
      <c r="BC557" s="4"/>
      <c r="BD557" s="4"/>
      <c r="BE557" s="4"/>
      <c r="BF557" s="4"/>
      <c r="BG557" s="4"/>
      <c r="BS557" s="63"/>
    </row>
    <row r="558" spans="8:71" s="3" customFormat="1" x14ac:dyDescent="0.35">
      <c r="H558" s="108"/>
      <c r="I558" s="4"/>
      <c r="AC558" s="4"/>
      <c r="AD558" s="4"/>
      <c r="AI558" s="4"/>
      <c r="AJ558" s="4"/>
      <c r="AO558" s="4"/>
      <c r="BC558" s="4"/>
      <c r="BD558" s="4"/>
      <c r="BE558" s="4"/>
      <c r="BF558" s="4"/>
      <c r="BG558" s="4"/>
      <c r="BS558" s="63"/>
    </row>
    <row r="559" spans="8:71" s="3" customFormat="1" x14ac:dyDescent="0.35">
      <c r="H559" s="108"/>
      <c r="I559" s="4"/>
      <c r="AC559" s="4"/>
      <c r="AD559" s="4"/>
      <c r="AI559" s="4"/>
      <c r="AJ559" s="4"/>
      <c r="AO559" s="4"/>
      <c r="BC559" s="4"/>
      <c r="BD559" s="4"/>
      <c r="BE559" s="4"/>
      <c r="BF559" s="4"/>
      <c r="BG559" s="4"/>
      <c r="BS559" s="63"/>
    </row>
    <row r="560" spans="8:71" s="3" customFormat="1" x14ac:dyDescent="0.35">
      <c r="H560" s="108"/>
      <c r="I560" s="4"/>
      <c r="AC560" s="4"/>
      <c r="AD560" s="4"/>
      <c r="AI560" s="4"/>
      <c r="AJ560" s="4"/>
      <c r="AO560" s="4"/>
      <c r="BC560" s="4"/>
      <c r="BD560" s="4"/>
      <c r="BE560" s="4"/>
      <c r="BF560" s="4"/>
      <c r="BG560" s="4"/>
      <c r="BS560" s="63"/>
    </row>
    <row r="561" spans="8:71" s="3" customFormat="1" x14ac:dyDescent="0.35">
      <c r="H561" s="108"/>
      <c r="I561" s="4"/>
      <c r="AC561" s="4"/>
      <c r="AD561" s="4"/>
      <c r="AI561" s="4"/>
      <c r="AJ561" s="4"/>
      <c r="AO561" s="4"/>
      <c r="BC561" s="4"/>
      <c r="BD561" s="4"/>
      <c r="BE561" s="4"/>
      <c r="BF561" s="4"/>
      <c r="BG561" s="4"/>
      <c r="BS561" s="63"/>
    </row>
    <row r="562" spans="8:71" s="3" customFormat="1" x14ac:dyDescent="0.35">
      <c r="H562" s="108"/>
      <c r="I562" s="4"/>
      <c r="AC562" s="4"/>
      <c r="AD562" s="4"/>
      <c r="AI562" s="4"/>
      <c r="AJ562" s="4"/>
      <c r="AO562" s="4"/>
      <c r="BC562" s="4"/>
      <c r="BD562" s="4"/>
      <c r="BE562" s="4"/>
      <c r="BF562" s="4"/>
      <c r="BG562" s="4"/>
      <c r="BS562" s="63"/>
    </row>
    <row r="563" spans="8:71" s="3" customFormat="1" x14ac:dyDescent="0.35">
      <c r="H563" s="108"/>
      <c r="I563" s="4"/>
      <c r="AC563" s="4"/>
      <c r="AD563" s="4"/>
      <c r="AI563" s="4"/>
      <c r="AJ563" s="4"/>
      <c r="AO563" s="4"/>
      <c r="BC563" s="4"/>
      <c r="BD563" s="4"/>
      <c r="BE563" s="4"/>
      <c r="BF563" s="4"/>
      <c r="BG563" s="4"/>
      <c r="BS563" s="63"/>
    </row>
    <row r="564" spans="8:71" s="3" customFormat="1" x14ac:dyDescent="0.35">
      <c r="H564" s="108"/>
      <c r="I564" s="4"/>
      <c r="AC564" s="4"/>
      <c r="AD564" s="4"/>
      <c r="AI564" s="4"/>
      <c r="AJ564" s="4"/>
      <c r="AO564" s="4"/>
      <c r="BC564" s="4"/>
      <c r="BD564" s="4"/>
      <c r="BE564" s="4"/>
      <c r="BF564" s="4"/>
      <c r="BG564" s="4"/>
      <c r="BS564" s="63"/>
    </row>
  </sheetData>
  <mergeCells count="3">
    <mergeCell ref="G1:G23"/>
    <mergeCell ref="AD1:AD23"/>
    <mergeCell ref="BB1:BB23"/>
  </mergeCells>
  <phoneticPr fontId="11" type="noConversion"/>
  <hyperlinks>
    <hyperlink ref="B5" r:id="rId1" xr:uid="{25355054-DB49-49D2-B0C1-F405A13117F7}"/>
    <hyperlink ref="B22" r:id="rId2" xr:uid="{8A469FAB-0C24-4439-A0F1-7AF7BD0531AC}"/>
    <hyperlink ref="AB2" r:id="rId3" xr:uid="{A490E80E-292A-4082-9465-63FEE5A6BF00}"/>
    <hyperlink ref="B8" r:id="rId4" xr:uid="{4E0CD7C7-1BEB-4C95-A0D6-59B89CA623A9}"/>
    <hyperlink ref="B9" r:id="rId5" xr:uid="{5DDAD887-79F7-41FC-A4FA-8DDC568DF413}"/>
    <hyperlink ref="B10" r:id="rId6" xr:uid="{DEDC3EC5-53DA-49DA-8C75-F53BFEAA9D94}"/>
    <hyperlink ref="B11" r:id="rId7" xr:uid="{77B1734B-2DFE-4646-BF84-A5F5741EF59E}"/>
    <hyperlink ref="B12" r:id="rId8" xr:uid="{58A50F5A-8482-4051-A58C-7B3BB5C8EF47}"/>
    <hyperlink ref="B13" r:id="rId9" xr:uid="{A8C480A0-EC04-40D2-A842-0EC0200FDA53}"/>
    <hyperlink ref="B14" r:id="rId10" xr:uid="{C8295974-29C7-47AA-A5B9-F7C53D9C7674}"/>
    <hyperlink ref="B15" r:id="rId11" xr:uid="{100E492C-9B0A-4B2D-A7F9-F26F50405862}"/>
    <hyperlink ref="B16" r:id="rId12" xr:uid="{67F95A7D-A669-4CEE-82C8-E2D733C8B7B6}"/>
    <hyperlink ref="B17" r:id="rId13" xr:uid="{7FBF9C73-847B-4B7E-AC9A-3CDAC38026FF}"/>
    <hyperlink ref="B18" r:id="rId14" xr:uid="{5FDA35A7-FFD6-4766-9853-D09422641320}"/>
    <hyperlink ref="B19" r:id="rId15" xr:uid="{4D563D9C-6C38-4A57-965B-D44B2EBCE334}"/>
    <hyperlink ref="B20" r:id="rId16" xr:uid="{E9D4E2A9-281E-496A-ABEE-60D8E51FEE7F}"/>
    <hyperlink ref="B21" r:id="rId17" xr:uid="{D31E1944-506F-453A-B0B8-DB33DD17C1A8}"/>
    <hyperlink ref="B23" r:id="rId18" xr:uid="{EC53CAD1-7BF5-4B0C-9CE4-085BC45284A9}"/>
    <hyperlink ref="B3" r:id="rId19" xr:uid="{81FFAC28-45C4-49E0-A137-1A66E94607BD}"/>
    <hyperlink ref="B4" r:id="rId20" xr:uid="{F8769895-5002-4CC4-A550-D3CD78679283}"/>
    <hyperlink ref="B6" r:id="rId21" xr:uid="{676A7352-4150-4B92-92EC-9C7AD57A7780}"/>
    <hyperlink ref="B7" r:id="rId22" xr:uid="{D47F5F25-2F21-49EA-8027-2B836930BAB8}"/>
    <hyperlink ref="AB3" r:id="rId23" xr:uid="{16C86446-E448-473D-91DB-E2AFA222F606}"/>
    <hyperlink ref="B2" r:id="rId24" xr:uid="{1C58698B-E885-4CC7-8A5F-A0EAE5271801}"/>
    <hyperlink ref="AB5" r:id="rId25" xr:uid="{5775B9C0-7F5F-407F-B841-8358F31B1D26}"/>
    <hyperlink ref="AB8" r:id="rId26" xr:uid="{40CA2ABA-7958-4C47-84B9-5417B776E9E7}"/>
    <hyperlink ref="AB10" r:id="rId27" xr:uid="{5EF041A3-94D4-439D-9EF3-E47FA816DBB8}"/>
    <hyperlink ref="AB15" r:id="rId28" xr:uid="{3331DFA9-0A36-4058-8EB7-5E6AC0438B9A}"/>
    <hyperlink ref="AB20" r:id="rId29" xr:uid="{96261EC4-489B-4B95-989D-0DD69CF24AFB}"/>
  </hyperlinks>
  <pageMargins left="0.7" right="0.7" top="0.75" bottom="0.75" header="0.3" footer="0.3"/>
  <pageSetup orientation="portrait" r:id="rId30"/>
  <legacyDrawing r:id="rId3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11896B732FE54EBDD21CD2DCCD676B" ma:contentTypeVersion="7" ma:contentTypeDescription="Create a new document." ma:contentTypeScope="" ma:versionID="4073df858c2a903fc977f0a97ab12356">
  <xsd:schema xmlns:xsd="http://www.w3.org/2001/XMLSchema" xmlns:xs="http://www.w3.org/2001/XMLSchema" xmlns:p="http://schemas.microsoft.com/office/2006/metadata/properties" xmlns:ns2="0256aa55-9b6f-46cc-9f6b-3aa05205c85e" targetNamespace="http://schemas.microsoft.com/office/2006/metadata/properties" ma:root="true" ma:fieldsID="1fd8dd07d83df0792881cf8c0be7905e" ns2:_="">
    <xsd:import namespace="0256aa55-9b6f-46cc-9f6b-3aa05205c8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56aa55-9b6f-46cc-9f6b-3aa05205c8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4D5500-6AA3-4624-BBED-5F10946BB2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56aa55-9b6f-46cc-9f6b-3aa05205c8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23C5C0-8C98-4335-8E1D-65EBB0A64B6C}">
  <ds:schemaRefs>
    <ds:schemaRef ds:uri="http://schemas.microsoft.com/sharepoint/v3/contenttype/forms"/>
  </ds:schemaRefs>
</ds:datastoreItem>
</file>

<file path=customXml/itemProps3.xml><?xml version="1.0" encoding="utf-8"?>
<ds:datastoreItem xmlns:ds="http://schemas.openxmlformats.org/officeDocument/2006/customXml" ds:itemID="{284154B8-65FE-4524-876B-669C012C49E2}">
  <ds:schemaRefs>
    <ds:schemaRef ds:uri="http://purl.org/dc/elements/1.1/"/>
    <ds:schemaRef ds:uri="http://purl.org/dc/terms/"/>
    <ds:schemaRef ds:uri="http://schemas.microsoft.com/office/infopath/2007/PartnerControls"/>
    <ds:schemaRef ds:uri="http://schemas.microsoft.com/office/2006/documentManagement/types"/>
    <ds:schemaRef ds:uri="http://purl.org/dc/dcmitype/"/>
    <ds:schemaRef ds:uri="http://schemas.microsoft.com/office/2006/metadata/properties"/>
    <ds:schemaRef ds:uri="http://schemas.openxmlformats.org/package/2006/metadata/core-properties"/>
    <ds:schemaRef ds:uri="0256aa55-9b6f-46cc-9f6b-3aa05205c85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Information</vt:lpstr>
      <vt:lpstr>Individual Site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Caleb Rudow</dc:creator>
  <cp:keywords/>
  <dc:description/>
  <cp:lastModifiedBy>Open Data Watch</cp:lastModifiedBy>
  <cp:revision/>
  <dcterms:created xsi:type="dcterms:W3CDTF">2019-09-23T20:26:03Z</dcterms:created>
  <dcterms:modified xsi:type="dcterms:W3CDTF">2019-12-06T20:45:25Z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0x010100A911896B732FE54EBDD21CD2DCCD676B</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ies>
</file>