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FACD4EF-0D26-463E-85A7-8E81F8A8387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chools &amp; Students detail" sheetId="1" r:id="rId1"/>
    <sheet name="Analysis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" l="1"/>
  <c r="C30" i="1" s="1"/>
  <c r="D26" i="1"/>
  <c r="E26" i="1"/>
  <c r="F26" i="1"/>
  <c r="BP5" i="1" l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4" i="1"/>
  <c r="B67" i="2" l="1"/>
  <c r="BC16" i="1" l="1"/>
  <c r="BD16" i="1"/>
  <c r="BE16" i="1"/>
  <c r="BF16" i="1"/>
  <c r="BF15" i="1"/>
  <c r="BE15" i="1"/>
  <c r="BD15" i="1"/>
  <c r="BC15" i="1"/>
  <c r="BQ15" i="1" s="1"/>
  <c r="BR15" i="1" s="1"/>
  <c r="BN26" i="1"/>
  <c r="BM26" i="1"/>
  <c r="BL26" i="1"/>
  <c r="BK26" i="1"/>
  <c r="BJ26" i="1"/>
  <c r="BI26" i="1"/>
  <c r="BH26" i="1"/>
  <c r="BF24" i="1"/>
  <c r="BE24" i="1"/>
  <c r="BD24" i="1"/>
  <c r="BC24" i="1"/>
  <c r="BQ24" i="1" s="1"/>
  <c r="BR24" i="1" s="1"/>
  <c r="BO18" i="1"/>
  <c r="BO26" i="1" s="1"/>
  <c r="BQ16" i="1" l="1"/>
  <c r="BR16" i="1" s="1"/>
  <c r="BP26" i="1"/>
  <c r="BF14" i="1"/>
  <c r="BE14" i="1"/>
  <c r="BD14" i="1"/>
  <c r="BC14" i="1"/>
  <c r="BQ14" i="1" s="1"/>
  <c r="BR14" i="1" s="1"/>
  <c r="BD4" i="1" l="1"/>
  <c r="BE4" i="1"/>
  <c r="BF4" i="1"/>
  <c r="BC4" i="1"/>
  <c r="BC5" i="1"/>
  <c r="BQ4" i="1" l="1"/>
  <c r="BR4" i="1" s="1"/>
  <c r="BD5" i="1"/>
  <c r="BQ5" i="1" s="1"/>
  <c r="BR5" i="1" s="1"/>
  <c r="BE5" i="1"/>
  <c r="BF5" i="1"/>
  <c r="BC7" i="1"/>
  <c r="BD7" i="1"/>
  <c r="BE7" i="1"/>
  <c r="BF7" i="1"/>
  <c r="BC8" i="1"/>
  <c r="BD8" i="1"/>
  <c r="BE8" i="1"/>
  <c r="BF8" i="1"/>
  <c r="BC9" i="1"/>
  <c r="BD9" i="1"/>
  <c r="BE9" i="1"/>
  <c r="BF9" i="1"/>
  <c r="BC10" i="1"/>
  <c r="BD10" i="1"/>
  <c r="BE10" i="1"/>
  <c r="BF10" i="1"/>
  <c r="BC11" i="1"/>
  <c r="BD11" i="1"/>
  <c r="BE11" i="1"/>
  <c r="BF11" i="1"/>
  <c r="BC12" i="1"/>
  <c r="BD12" i="1"/>
  <c r="BE12" i="1"/>
  <c r="BF12" i="1"/>
  <c r="BC13" i="1"/>
  <c r="BD13" i="1"/>
  <c r="BE13" i="1"/>
  <c r="BF13" i="1"/>
  <c r="BC17" i="1"/>
  <c r="BD17" i="1"/>
  <c r="BE17" i="1"/>
  <c r="BF17" i="1"/>
  <c r="BC18" i="1"/>
  <c r="BD18" i="1"/>
  <c r="BE18" i="1"/>
  <c r="BF18" i="1"/>
  <c r="BC19" i="1"/>
  <c r="BD19" i="1"/>
  <c r="BE19" i="1"/>
  <c r="BF19" i="1"/>
  <c r="BC20" i="1"/>
  <c r="BD20" i="1"/>
  <c r="BE20" i="1"/>
  <c r="BF20" i="1"/>
  <c r="BC21" i="1"/>
  <c r="BD21" i="1"/>
  <c r="BE21" i="1"/>
  <c r="BF21" i="1"/>
  <c r="BC22" i="1"/>
  <c r="BD22" i="1"/>
  <c r="BE22" i="1"/>
  <c r="BF22" i="1"/>
  <c r="BC23" i="1"/>
  <c r="BD23" i="1"/>
  <c r="BE23" i="1"/>
  <c r="BF23" i="1"/>
  <c r="BF6" i="1"/>
  <c r="BE6" i="1"/>
  <c r="BD6" i="1"/>
  <c r="BC6" i="1"/>
  <c r="BQ6" i="1" l="1"/>
  <c r="BR6" i="1" s="1"/>
  <c r="BQ23" i="1"/>
  <c r="BR23" i="1" s="1"/>
  <c r="BQ22" i="1"/>
  <c r="BR22" i="1" s="1"/>
  <c r="BQ21" i="1"/>
  <c r="BR21" i="1" s="1"/>
  <c r="BQ20" i="1"/>
  <c r="BR20" i="1" s="1"/>
  <c r="BQ19" i="1"/>
  <c r="BR19" i="1" s="1"/>
  <c r="BQ18" i="1"/>
  <c r="BR18" i="1" s="1"/>
  <c r="BQ17" i="1"/>
  <c r="BR17" i="1" s="1"/>
  <c r="BQ13" i="1"/>
  <c r="BR13" i="1" s="1"/>
  <c r="BQ12" i="1"/>
  <c r="BR12" i="1" s="1"/>
  <c r="BQ11" i="1"/>
  <c r="BR11" i="1" s="1"/>
  <c r="BQ10" i="1"/>
  <c r="BR10" i="1" s="1"/>
  <c r="BR29" i="1" s="1"/>
  <c r="BQ9" i="1"/>
  <c r="BR9" i="1" s="1"/>
  <c r="BQ8" i="1"/>
  <c r="BR8" i="1" s="1"/>
  <c r="BQ7" i="1"/>
  <c r="BR7" i="1" s="1"/>
  <c r="BC26" i="1"/>
  <c r="BF26" i="1"/>
  <c r="BE26" i="1"/>
  <c r="BD26" i="1"/>
  <c r="B44" i="2"/>
  <c r="B46" i="2"/>
  <c r="B47" i="2"/>
  <c r="B48" i="2"/>
  <c r="C3" i="2"/>
  <c r="D3" i="2"/>
  <c r="E3" i="2"/>
  <c r="G26" i="1"/>
  <c r="H26" i="1"/>
  <c r="C4" i="2" s="1"/>
  <c r="I26" i="1"/>
  <c r="D4" i="2" s="1"/>
  <c r="J26" i="1"/>
  <c r="E4" i="2" s="1"/>
  <c r="K26" i="1"/>
  <c r="L26" i="1"/>
  <c r="C5" i="2" s="1"/>
  <c r="M26" i="1"/>
  <c r="D5" i="2" s="1"/>
  <c r="N26" i="1"/>
  <c r="E5" i="2" s="1"/>
  <c r="O26" i="1"/>
  <c r="P26" i="1"/>
  <c r="C6" i="2" s="1"/>
  <c r="Q26" i="1"/>
  <c r="D6" i="2" s="1"/>
  <c r="R26" i="1"/>
  <c r="E6" i="2" s="1"/>
  <c r="S26" i="1"/>
  <c r="T26" i="1"/>
  <c r="C7" i="2" s="1"/>
  <c r="U26" i="1"/>
  <c r="D7" i="2" s="1"/>
  <c r="V26" i="1"/>
  <c r="E7" i="2" s="1"/>
  <c r="W26" i="1"/>
  <c r="X26" i="1"/>
  <c r="C8" i="2" s="1"/>
  <c r="Y26" i="1"/>
  <c r="D8" i="2" s="1"/>
  <c r="Z26" i="1"/>
  <c r="E8" i="2" s="1"/>
  <c r="AA26" i="1"/>
  <c r="AB26" i="1"/>
  <c r="C9" i="2" s="1"/>
  <c r="AC26" i="1"/>
  <c r="D9" i="2" s="1"/>
  <c r="AD26" i="1"/>
  <c r="E9" i="2" s="1"/>
  <c r="AE26" i="1"/>
  <c r="AF26" i="1"/>
  <c r="C10" i="2" s="1"/>
  <c r="AG26" i="1"/>
  <c r="D10" i="2" s="1"/>
  <c r="AH26" i="1"/>
  <c r="E10" i="2" s="1"/>
  <c r="AI26" i="1"/>
  <c r="AJ26" i="1"/>
  <c r="C11" i="2" s="1"/>
  <c r="AK26" i="1"/>
  <c r="D11" i="2" s="1"/>
  <c r="AL26" i="1"/>
  <c r="E11" i="2" s="1"/>
  <c r="AM26" i="1"/>
  <c r="AN26" i="1"/>
  <c r="C12" i="2" s="1"/>
  <c r="AO26" i="1"/>
  <c r="D12" i="2" s="1"/>
  <c r="AP26" i="1"/>
  <c r="E12" i="2" s="1"/>
  <c r="AQ26" i="1"/>
  <c r="AR26" i="1"/>
  <c r="C13" i="2" s="1"/>
  <c r="AS26" i="1"/>
  <c r="D13" i="2" s="1"/>
  <c r="AT26" i="1"/>
  <c r="E13" i="2" s="1"/>
  <c r="AU26" i="1"/>
  <c r="AV26" i="1"/>
  <c r="C14" i="2" s="1"/>
  <c r="AW26" i="1"/>
  <c r="D14" i="2" s="1"/>
  <c r="AX26" i="1"/>
  <c r="E14" i="2" s="1"/>
  <c r="AY26" i="1"/>
  <c r="AZ26" i="1"/>
  <c r="C15" i="2" s="1"/>
  <c r="BA26" i="1"/>
  <c r="D15" i="2" s="1"/>
  <c r="BB26" i="1"/>
  <c r="E15" i="2" s="1"/>
  <c r="B3" i="2"/>
  <c r="BR28" i="1" l="1"/>
  <c r="BQ26" i="1"/>
  <c r="BR26" i="1" s="1"/>
  <c r="B13" i="2"/>
  <c r="AQ30" i="1"/>
  <c r="B77" i="2" s="1"/>
  <c r="B12" i="2"/>
  <c r="AM30" i="1"/>
  <c r="B76" i="2" s="1"/>
  <c r="B11" i="2"/>
  <c r="AI30" i="1"/>
  <c r="B75" i="2" s="1"/>
  <c r="B10" i="2"/>
  <c r="AE30" i="1"/>
  <c r="B74" i="2" s="1"/>
  <c r="B9" i="2"/>
  <c r="AA30" i="1"/>
  <c r="B73" i="2" s="1"/>
  <c r="B8" i="2"/>
  <c r="W30" i="1"/>
  <c r="B72" i="2" s="1"/>
  <c r="B7" i="2"/>
  <c r="S30" i="1"/>
  <c r="B71" i="2" s="1"/>
  <c r="B6" i="2"/>
  <c r="O30" i="1"/>
  <c r="B70" i="2" s="1"/>
  <c r="B5" i="2"/>
  <c r="K30" i="1"/>
  <c r="B69" i="2" s="1"/>
  <c r="B4" i="2"/>
  <c r="G30" i="1"/>
  <c r="B68" i="2" s="1"/>
  <c r="BR27" i="1"/>
  <c r="B14" i="2"/>
  <c r="AU30" i="1"/>
  <c r="B78" i="2" s="1"/>
  <c r="B15" i="2"/>
  <c r="AY30" i="1"/>
  <c r="B79" i="2" s="1"/>
  <c r="B45" i="2"/>
  <c r="B49" i="2" s="1"/>
</calcChain>
</file>

<file path=xl/sharedStrings.xml><?xml version="1.0" encoding="utf-8"?>
<sst xmlns="http://schemas.openxmlformats.org/spreadsheetml/2006/main" count="204" uniqueCount="83">
  <si>
    <t>ljßfnosf] gfd, 7]ufgf</t>
  </si>
  <si>
    <t>afn ljsf; sIff</t>
  </si>
  <si>
    <t>sIff !</t>
  </si>
  <si>
    <t>sIff @</t>
  </si>
  <si>
    <t>sIff #</t>
  </si>
  <si>
    <t>sIff $</t>
  </si>
  <si>
    <t>sIff %</t>
  </si>
  <si>
    <t>sIff ^</t>
  </si>
  <si>
    <t>sIff &amp;</t>
  </si>
  <si>
    <t>sIff *</t>
  </si>
  <si>
    <t>sIff (</t>
  </si>
  <si>
    <t>sIff !)</t>
  </si>
  <si>
    <t>sIff !!</t>
  </si>
  <si>
    <t>sIff !@</t>
  </si>
  <si>
    <t>jf8{ g+=</t>
  </si>
  <si>
    <t>5fqf</t>
  </si>
  <si>
    <t>5fq</t>
  </si>
  <si>
    <t>hDdf</t>
  </si>
  <si>
    <t>blnt</t>
  </si>
  <si>
    <t>blnt 5ffqf</t>
  </si>
  <si>
    <t>blnt 5fq</t>
  </si>
  <si>
    <t>Levels</t>
  </si>
  <si>
    <t>Students number and trend over grade</t>
  </si>
  <si>
    <t xml:space="preserve">:jLs[t </t>
  </si>
  <si>
    <t xml:space="preserve">b/aGbL </t>
  </si>
  <si>
    <t>;+Vof</t>
  </si>
  <si>
    <t xml:space="preserve">sfo{/t lzIfs ;+Vof b/jGbL cg';f/ </t>
  </si>
  <si>
    <t>sfo{/t cGo lzIfs lzlIfsfsf] ljj/0f</t>
  </si>
  <si>
    <t>dlxnf lzIfs ;+Vof</t>
  </si>
  <si>
    <t>lzIfs</t>
  </si>
  <si>
    <t>lzlIfsf</t>
  </si>
  <si>
    <t>/fxt sf]6f</t>
  </si>
  <si>
    <t>gLlh ÷ :jd+ ;]js</t>
  </si>
  <si>
    <t>afn lzIfs÷ lzlIfsf</t>
  </si>
  <si>
    <t>k"j{ k|f= / cfwf/e"t</t>
  </si>
  <si>
    <t>DfWoflds</t>
  </si>
  <si>
    <t>Type</t>
  </si>
  <si>
    <t>Total</t>
  </si>
  <si>
    <t>&gt;L dxfsjL nIdL b]jsf]6f cfwf/e"t ljBfno, nf}7f?v
-:yfkgf @)$%_</t>
  </si>
  <si>
    <t>@</t>
  </si>
  <si>
    <t>!</t>
  </si>
  <si>
    <t>&gt;L b'w]bx k|f= lj=, dflyNnf] l/dL 
-:yfkgf @)%&amp;_</t>
  </si>
  <si>
    <t>&gt;L r+v]nL cfwf/e"t ljBfno, af]x/fjf8f -:yfkgf @)#@_</t>
  </si>
  <si>
    <t xml:space="preserve">Grand Total </t>
  </si>
  <si>
    <t>&gt;L 1fgHof]]]lt k|f= lj, -:yfkgf @)&amp;$_</t>
  </si>
  <si>
    <t>&gt;L afnHof]]]lt k|f= lj, uvf{
-:yfkgf @)%#_</t>
  </si>
  <si>
    <t>&gt;L zflGt k|f= lj=, ldld
-:yfkgf @)^&amp;_</t>
  </si>
  <si>
    <t>&gt;L dfxfb]j df= lj=, b]pnL 
-:yfkgf @)##_</t>
  </si>
  <si>
    <t>#</t>
  </si>
  <si>
    <t>&gt;L 8fFkm] cfwf/e"t ljBfno, g]Ksf
-:yfkgf @)@(_</t>
  </si>
  <si>
    <t>%</t>
  </si>
  <si>
    <t>&gt;L dx]Gb| k|f= lj=, ldld
-:yfkgf @)$@_</t>
  </si>
  <si>
    <t>&gt;L /f/f k|f= lj=, d]n9'Ëf d]vnf
-:yfkgf @)@*_</t>
  </si>
  <si>
    <t>&gt;L /fdzfxf cfwf/e"t ljBfno, lkKnfË -:yfkgf @)#%_</t>
  </si>
  <si>
    <t>$</t>
  </si>
  <si>
    <t xml:space="preserve"> </t>
  </si>
  <si>
    <t>&gt;L lgdf ;fd'bflos k|f= lj=, lgdfufFp  -:yfkgf @)%*_</t>
  </si>
  <si>
    <t>^</t>
  </si>
  <si>
    <t>&gt;L dgsfdgf k|f= lj=, /fFtL
-:yfkgf @)^$_</t>
  </si>
  <si>
    <t>&gt;L nfdfn]v k|f= lj=, dfl;wf/f
-:yfkgf @)^^_</t>
  </si>
  <si>
    <t>&gt;L lxdfno df= lj=, d]N5fd
-:yfkgf @)@&amp;_</t>
  </si>
  <si>
    <t>&gt;L lzj z+s/ k|f= lj=, rl/ufFp
-:yfkgf======_</t>
  </si>
  <si>
    <t>&gt;L k[YjL gf/fo0f k|f= lj=, k'df
-:yfkgf @)#^_</t>
  </si>
  <si>
    <t>&gt;L afn sNof0f k|f= lj=, sf]sf{
-:yfkgf @)%*_</t>
  </si>
  <si>
    <t>&gt;L u0f]z cfwf/e"t ljBfno, tNnf] kfnL -:yfkgf @)&amp;@_</t>
  </si>
  <si>
    <t>&gt;L uf}/L z+s/ k|f= lj=, dflyNnf] kfnL -:yfkgf @)%%_</t>
  </si>
  <si>
    <t>cf}ift ljBfly{ ;+Vof</t>
  </si>
  <si>
    <t>afn ljsf; lzIfs</t>
  </si>
  <si>
    <t>lglh &gt;f]t lzIfs</t>
  </si>
  <si>
    <t>s'n b/jGbL</t>
  </si>
  <si>
    <t>b/aGbL lzIfs</t>
  </si>
  <si>
    <t>/fxt b/jGbL lzIfs</t>
  </si>
  <si>
    <t>sIff</t>
  </si>
  <si>
    <t>afn ljsf;</t>
  </si>
  <si>
    <t>hDdf lzIfs ;+Vof</t>
  </si>
  <si>
    <t>&gt;L gjHof]tL cffwf/e"t ljBfno, lrKn]9'Ëf, ldld
-:yfkgf @)%!_</t>
  </si>
  <si>
    <t>cfwf/e"t</t>
  </si>
  <si>
    <t>k|f= lj=</t>
  </si>
  <si>
    <t>df= lj=</t>
  </si>
  <si>
    <t>hDdf ljBfyL{</t>
  </si>
  <si>
    <t>lzIfs ljBfyL{ cg'kft</t>
  </si>
  <si>
    <t>cf}ift ljBfyL{{ ;+Vof</t>
  </si>
  <si>
    <t>blnt 5fqf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</si>
</sst>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Preeti"/>
    </font>
    <font>
      <sz val="10"/>
      <color theme="1"/>
      <name val="HIMALAYA TT FONT"/>
      <family val="5"/>
    </font>
    <font>
      <sz val="12"/>
      <color theme="1"/>
      <name val="Preeti"/>
    </font>
    <font>
      <b/>
      <sz val="11"/>
      <color theme="1"/>
      <name val="Preeti"/>
    </font>
    <font>
      <sz val="14"/>
      <color theme="1"/>
      <name val="Preeti"/>
    </font>
    <font>
      <b/>
      <sz val="10"/>
      <color theme="1"/>
      <name val="HIMALAYA TT FONT"/>
      <family val="5"/>
    </font>
    <font>
      <sz val="11"/>
      <color theme="1"/>
      <name val="HIMALAYA TT FONT"/>
      <family val="5"/>
    </font>
    <font>
      <b/>
      <u/>
      <sz val="12"/>
      <color theme="1"/>
      <name val="Arial"/>
      <family val="2"/>
    </font>
    <font>
      <b/>
      <sz val="12"/>
      <color theme="1"/>
      <name val="Preeti"/>
    </font>
    <font>
      <sz val="12"/>
      <color theme="1"/>
      <name val="HIMALAYA TT FONT"/>
      <family val="5"/>
    </font>
    <font>
      <sz val="10"/>
      <color theme="1"/>
      <name val="Preeti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2" fillId="4" borderId="9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/>
    </xf>
    <xf numFmtId="1" fontId="2" fillId="5" borderId="9" xfId="0" applyNumberFormat="1" applyFont="1" applyFill="1" applyBorder="1" applyAlignment="1">
      <alignment vertical="center"/>
    </xf>
    <xf numFmtId="0" fontId="2" fillId="6" borderId="9" xfId="0" applyFont="1" applyFill="1" applyBorder="1"/>
    <xf numFmtId="1" fontId="2" fillId="6" borderId="9" xfId="0" applyNumberFormat="1" applyFont="1" applyFill="1" applyBorder="1"/>
    <xf numFmtId="0" fontId="2" fillId="4" borderId="0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6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804010311628845E-2"/>
          <c:y val="3.719356575273973E-2"/>
          <c:w val="0.79801346627261505"/>
          <c:h val="0.72435600818524692"/>
        </c:manualLayout>
      </c:layout>
      <c:lineChart>
        <c:grouping val="standard"/>
        <c:varyColors val="0"/>
        <c:ser>
          <c:idx val="0"/>
          <c:order val="0"/>
          <c:tx>
            <c:strRef>
              <c:f>Analysis!$B$2</c:f>
              <c:strCache>
                <c:ptCount val="1"/>
                <c:pt idx="0">
                  <c:v>5fqf</c:v>
                </c:pt>
              </c:strCache>
            </c:strRef>
          </c:tx>
          <c:marker>
            <c:symbol val="none"/>
          </c:marker>
          <c:cat>
            <c:strRef>
              <c:f>Analysis!$A$3:$A$15</c:f>
              <c:strCache>
                <c:ptCount val="13"/>
                <c:pt idx="0">
                  <c:v>afn ljsf;</c:v>
                </c:pt>
                <c:pt idx="1">
                  <c:v>sIff !</c:v>
                </c:pt>
                <c:pt idx="2">
                  <c:v>sIff @</c:v>
                </c:pt>
                <c:pt idx="3">
                  <c:v>sIff #</c:v>
                </c:pt>
                <c:pt idx="4">
                  <c:v>sIff $</c:v>
                </c:pt>
                <c:pt idx="5">
                  <c:v>sIff %</c:v>
                </c:pt>
                <c:pt idx="6">
                  <c:v>sIff ^</c:v>
                </c:pt>
                <c:pt idx="7">
                  <c:v>sIff &amp;</c:v>
                </c:pt>
                <c:pt idx="8">
                  <c:v>sIff *</c:v>
                </c:pt>
                <c:pt idx="9">
                  <c:v>sIff (</c:v>
                </c:pt>
                <c:pt idx="10">
                  <c:v>sIff !)</c:v>
                </c:pt>
                <c:pt idx="11">
                  <c:v>sIff !!</c:v>
                </c:pt>
                <c:pt idx="12">
                  <c:v>sIff !@</c:v>
                </c:pt>
              </c:strCache>
            </c:strRef>
          </c:cat>
          <c:val>
            <c:numRef>
              <c:f>Analysis!$B$3:$B$15</c:f>
              <c:numCache>
                <c:formatCode>General</c:formatCode>
                <c:ptCount val="13"/>
                <c:pt idx="0">
                  <c:v>300</c:v>
                </c:pt>
                <c:pt idx="1">
                  <c:v>139</c:v>
                </c:pt>
                <c:pt idx="2">
                  <c:v>109</c:v>
                </c:pt>
                <c:pt idx="3">
                  <c:v>76</c:v>
                </c:pt>
                <c:pt idx="4">
                  <c:v>78</c:v>
                </c:pt>
                <c:pt idx="5">
                  <c:v>81</c:v>
                </c:pt>
                <c:pt idx="6">
                  <c:v>64</c:v>
                </c:pt>
                <c:pt idx="7">
                  <c:v>66</c:v>
                </c:pt>
                <c:pt idx="8">
                  <c:v>63</c:v>
                </c:pt>
                <c:pt idx="9">
                  <c:v>75</c:v>
                </c:pt>
                <c:pt idx="10">
                  <c:v>74</c:v>
                </c:pt>
                <c:pt idx="11">
                  <c:v>35</c:v>
                </c:pt>
                <c:pt idx="1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0-4D4E-AB91-460DCDF8B8CF}"/>
            </c:ext>
          </c:extLst>
        </c:ser>
        <c:ser>
          <c:idx val="1"/>
          <c:order val="1"/>
          <c:tx>
            <c:strRef>
              <c:f>Analysis!$C$2</c:f>
              <c:strCache>
                <c:ptCount val="1"/>
                <c:pt idx="0">
                  <c:v>5fq</c:v>
                </c:pt>
              </c:strCache>
            </c:strRef>
          </c:tx>
          <c:marker>
            <c:symbol val="none"/>
          </c:marker>
          <c:cat>
            <c:strRef>
              <c:f>Analysis!$A$3:$A$15</c:f>
              <c:strCache>
                <c:ptCount val="13"/>
                <c:pt idx="0">
                  <c:v>afn ljsf;</c:v>
                </c:pt>
                <c:pt idx="1">
                  <c:v>sIff !</c:v>
                </c:pt>
                <c:pt idx="2">
                  <c:v>sIff @</c:v>
                </c:pt>
                <c:pt idx="3">
                  <c:v>sIff #</c:v>
                </c:pt>
                <c:pt idx="4">
                  <c:v>sIff $</c:v>
                </c:pt>
                <c:pt idx="5">
                  <c:v>sIff %</c:v>
                </c:pt>
                <c:pt idx="6">
                  <c:v>sIff ^</c:v>
                </c:pt>
                <c:pt idx="7">
                  <c:v>sIff &amp;</c:v>
                </c:pt>
                <c:pt idx="8">
                  <c:v>sIff *</c:v>
                </c:pt>
                <c:pt idx="9">
                  <c:v>sIff (</c:v>
                </c:pt>
                <c:pt idx="10">
                  <c:v>sIff !)</c:v>
                </c:pt>
                <c:pt idx="11">
                  <c:v>sIff !!</c:v>
                </c:pt>
                <c:pt idx="12">
                  <c:v>sIff !@</c:v>
                </c:pt>
              </c:strCache>
            </c:strRef>
          </c:cat>
          <c:val>
            <c:numRef>
              <c:f>Analysis!$C$3:$C$15</c:f>
              <c:numCache>
                <c:formatCode>General</c:formatCode>
                <c:ptCount val="13"/>
                <c:pt idx="0">
                  <c:v>254</c:v>
                </c:pt>
                <c:pt idx="1">
                  <c:v>119</c:v>
                </c:pt>
                <c:pt idx="2">
                  <c:v>105</c:v>
                </c:pt>
                <c:pt idx="3">
                  <c:v>85</c:v>
                </c:pt>
                <c:pt idx="4">
                  <c:v>75</c:v>
                </c:pt>
                <c:pt idx="5">
                  <c:v>60</c:v>
                </c:pt>
                <c:pt idx="6">
                  <c:v>72</c:v>
                </c:pt>
                <c:pt idx="7">
                  <c:v>75</c:v>
                </c:pt>
                <c:pt idx="8">
                  <c:v>73</c:v>
                </c:pt>
                <c:pt idx="9">
                  <c:v>59</c:v>
                </c:pt>
                <c:pt idx="10">
                  <c:v>71</c:v>
                </c:pt>
                <c:pt idx="11">
                  <c:v>20</c:v>
                </c:pt>
                <c:pt idx="1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C0-4D4E-AB91-460DCDF8B8CF}"/>
            </c:ext>
          </c:extLst>
        </c:ser>
        <c:ser>
          <c:idx val="2"/>
          <c:order val="2"/>
          <c:tx>
            <c:strRef>
              <c:f>Analysis!$D$2</c:f>
              <c:strCache>
                <c:ptCount val="1"/>
                <c:pt idx="0">
                  <c:v>blnt 5fqf</c:v>
                </c:pt>
              </c:strCache>
            </c:strRef>
          </c:tx>
          <c:marker>
            <c:symbol val="none"/>
          </c:marker>
          <c:cat>
            <c:strRef>
              <c:f>Analysis!$A$3:$A$15</c:f>
              <c:strCache>
                <c:ptCount val="13"/>
                <c:pt idx="0">
                  <c:v>afn ljsf;</c:v>
                </c:pt>
                <c:pt idx="1">
                  <c:v>sIff !</c:v>
                </c:pt>
                <c:pt idx="2">
                  <c:v>sIff @</c:v>
                </c:pt>
                <c:pt idx="3">
                  <c:v>sIff #</c:v>
                </c:pt>
                <c:pt idx="4">
                  <c:v>sIff $</c:v>
                </c:pt>
                <c:pt idx="5">
                  <c:v>sIff %</c:v>
                </c:pt>
                <c:pt idx="6">
                  <c:v>sIff ^</c:v>
                </c:pt>
                <c:pt idx="7">
                  <c:v>sIff &amp;</c:v>
                </c:pt>
                <c:pt idx="8">
                  <c:v>sIff *</c:v>
                </c:pt>
                <c:pt idx="9">
                  <c:v>sIff (</c:v>
                </c:pt>
                <c:pt idx="10">
                  <c:v>sIff !)</c:v>
                </c:pt>
                <c:pt idx="11">
                  <c:v>sIff !!</c:v>
                </c:pt>
                <c:pt idx="12">
                  <c:v>sIff !@</c:v>
                </c:pt>
              </c:strCache>
            </c:strRef>
          </c:cat>
          <c:val>
            <c:numRef>
              <c:f>Analysis!$D$3:$D$15</c:f>
              <c:numCache>
                <c:formatCode>General</c:formatCode>
                <c:ptCount val="13"/>
                <c:pt idx="0">
                  <c:v>44</c:v>
                </c:pt>
                <c:pt idx="1">
                  <c:v>27</c:v>
                </c:pt>
                <c:pt idx="2">
                  <c:v>19</c:v>
                </c:pt>
                <c:pt idx="3">
                  <c:v>18</c:v>
                </c:pt>
                <c:pt idx="4">
                  <c:v>12</c:v>
                </c:pt>
                <c:pt idx="5">
                  <c:v>12</c:v>
                </c:pt>
                <c:pt idx="6">
                  <c:v>5</c:v>
                </c:pt>
                <c:pt idx="7">
                  <c:v>9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C0-4D4E-AB91-460DCDF8B8CF}"/>
            </c:ext>
          </c:extLst>
        </c:ser>
        <c:ser>
          <c:idx val="3"/>
          <c:order val="3"/>
          <c:tx>
            <c:strRef>
              <c:f>Analysis!$E$2</c:f>
              <c:strCache>
                <c:ptCount val="1"/>
                <c:pt idx="0">
                  <c:v>blnt 5fq</c:v>
                </c:pt>
              </c:strCache>
            </c:strRef>
          </c:tx>
          <c:marker>
            <c:symbol val="none"/>
          </c:marker>
          <c:cat>
            <c:strRef>
              <c:f>Analysis!$A$3:$A$15</c:f>
              <c:strCache>
                <c:ptCount val="13"/>
                <c:pt idx="0">
                  <c:v>afn ljsf;</c:v>
                </c:pt>
                <c:pt idx="1">
                  <c:v>sIff !</c:v>
                </c:pt>
                <c:pt idx="2">
                  <c:v>sIff @</c:v>
                </c:pt>
                <c:pt idx="3">
                  <c:v>sIff #</c:v>
                </c:pt>
                <c:pt idx="4">
                  <c:v>sIff $</c:v>
                </c:pt>
                <c:pt idx="5">
                  <c:v>sIff %</c:v>
                </c:pt>
                <c:pt idx="6">
                  <c:v>sIff ^</c:v>
                </c:pt>
                <c:pt idx="7">
                  <c:v>sIff &amp;</c:v>
                </c:pt>
                <c:pt idx="8">
                  <c:v>sIff *</c:v>
                </c:pt>
                <c:pt idx="9">
                  <c:v>sIff (</c:v>
                </c:pt>
                <c:pt idx="10">
                  <c:v>sIff !)</c:v>
                </c:pt>
                <c:pt idx="11">
                  <c:v>sIff !!</c:v>
                </c:pt>
                <c:pt idx="12">
                  <c:v>sIff !@</c:v>
                </c:pt>
              </c:strCache>
            </c:strRef>
          </c:cat>
          <c:val>
            <c:numRef>
              <c:f>Analysis!$E$3:$E$15</c:f>
              <c:numCache>
                <c:formatCode>General</c:formatCode>
                <c:ptCount val="13"/>
                <c:pt idx="0">
                  <c:v>39</c:v>
                </c:pt>
                <c:pt idx="1">
                  <c:v>27</c:v>
                </c:pt>
                <c:pt idx="2">
                  <c:v>15</c:v>
                </c:pt>
                <c:pt idx="3">
                  <c:v>11</c:v>
                </c:pt>
                <c:pt idx="4">
                  <c:v>9</c:v>
                </c:pt>
                <c:pt idx="5">
                  <c:v>11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7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C0-4D4E-AB91-460DCDF8B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351616"/>
        <c:axId val="594567744"/>
      </c:lineChart>
      <c:catAx>
        <c:axId val="594351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Preeti" pitchFamily="2" charset="0"/>
                <a:cs typeface="Arial" pitchFamily="34" charset="0"/>
              </a:defRPr>
            </a:pPr>
            <a:endParaRPr lang="en-US"/>
          </a:p>
        </c:txPr>
        <c:crossAx val="594567744"/>
        <c:crosses val="autoZero"/>
        <c:auto val="1"/>
        <c:lblAlgn val="ctr"/>
        <c:lblOffset val="100"/>
        <c:noMultiLvlLbl val="0"/>
      </c:catAx>
      <c:valAx>
        <c:axId val="594567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59435161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>
              <a:latin typeface="Preeti" pitchFamily="2" charset="0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8880430920006735E-2"/>
          <c:y val="3.5106772871862597E-2"/>
          <c:w val="0.93079245141863209"/>
          <c:h val="0.8470855318326769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Analysis!$B$2</c:f>
              <c:strCache>
                <c:ptCount val="1"/>
                <c:pt idx="0">
                  <c:v>5fqf</c:v>
                </c:pt>
              </c:strCache>
            </c:strRef>
          </c:tx>
          <c:invertIfNegative val="0"/>
          <c:cat>
            <c:strRef>
              <c:f>Analysis!$A$3:$A$15</c:f>
              <c:strCache>
                <c:ptCount val="13"/>
                <c:pt idx="0">
                  <c:v>afn ljsf;</c:v>
                </c:pt>
                <c:pt idx="1">
                  <c:v>sIff !</c:v>
                </c:pt>
                <c:pt idx="2">
                  <c:v>sIff @</c:v>
                </c:pt>
                <c:pt idx="3">
                  <c:v>sIff #</c:v>
                </c:pt>
                <c:pt idx="4">
                  <c:v>sIff $</c:v>
                </c:pt>
                <c:pt idx="5">
                  <c:v>sIff %</c:v>
                </c:pt>
                <c:pt idx="6">
                  <c:v>sIff ^</c:v>
                </c:pt>
                <c:pt idx="7">
                  <c:v>sIff &amp;</c:v>
                </c:pt>
                <c:pt idx="8">
                  <c:v>sIff *</c:v>
                </c:pt>
                <c:pt idx="9">
                  <c:v>sIff (</c:v>
                </c:pt>
                <c:pt idx="10">
                  <c:v>sIff !)</c:v>
                </c:pt>
                <c:pt idx="11">
                  <c:v>sIff !!</c:v>
                </c:pt>
                <c:pt idx="12">
                  <c:v>sIff !@</c:v>
                </c:pt>
              </c:strCache>
            </c:strRef>
          </c:cat>
          <c:val>
            <c:numRef>
              <c:f>Analysis!$B$3:$B$15</c:f>
              <c:numCache>
                <c:formatCode>General</c:formatCode>
                <c:ptCount val="13"/>
                <c:pt idx="0">
                  <c:v>300</c:v>
                </c:pt>
                <c:pt idx="1">
                  <c:v>139</c:v>
                </c:pt>
                <c:pt idx="2">
                  <c:v>109</c:v>
                </c:pt>
                <c:pt idx="3">
                  <c:v>76</c:v>
                </c:pt>
                <c:pt idx="4">
                  <c:v>78</c:v>
                </c:pt>
                <c:pt idx="5">
                  <c:v>81</c:v>
                </c:pt>
                <c:pt idx="6">
                  <c:v>64</c:v>
                </c:pt>
                <c:pt idx="7">
                  <c:v>66</c:v>
                </c:pt>
                <c:pt idx="8">
                  <c:v>63</c:v>
                </c:pt>
                <c:pt idx="9">
                  <c:v>75</c:v>
                </c:pt>
                <c:pt idx="10">
                  <c:v>74</c:v>
                </c:pt>
                <c:pt idx="11">
                  <c:v>35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0-476F-B8E4-A3500FCA7EC6}"/>
            </c:ext>
          </c:extLst>
        </c:ser>
        <c:ser>
          <c:idx val="1"/>
          <c:order val="1"/>
          <c:tx>
            <c:strRef>
              <c:f>Analysis!$C$2</c:f>
              <c:strCache>
                <c:ptCount val="1"/>
                <c:pt idx="0">
                  <c:v>5fq</c:v>
                </c:pt>
              </c:strCache>
            </c:strRef>
          </c:tx>
          <c:invertIfNegative val="0"/>
          <c:cat>
            <c:strRef>
              <c:f>Analysis!$A$3:$A$15</c:f>
              <c:strCache>
                <c:ptCount val="13"/>
                <c:pt idx="0">
                  <c:v>afn ljsf;</c:v>
                </c:pt>
                <c:pt idx="1">
                  <c:v>sIff !</c:v>
                </c:pt>
                <c:pt idx="2">
                  <c:v>sIff @</c:v>
                </c:pt>
                <c:pt idx="3">
                  <c:v>sIff #</c:v>
                </c:pt>
                <c:pt idx="4">
                  <c:v>sIff $</c:v>
                </c:pt>
                <c:pt idx="5">
                  <c:v>sIff %</c:v>
                </c:pt>
                <c:pt idx="6">
                  <c:v>sIff ^</c:v>
                </c:pt>
                <c:pt idx="7">
                  <c:v>sIff &amp;</c:v>
                </c:pt>
                <c:pt idx="8">
                  <c:v>sIff *</c:v>
                </c:pt>
                <c:pt idx="9">
                  <c:v>sIff (</c:v>
                </c:pt>
                <c:pt idx="10">
                  <c:v>sIff !)</c:v>
                </c:pt>
                <c:pt idx="11">
                  <c:v>sIff !!</c:v>
                </c:pt>
                <c:pt idx="12">
                  <c:v>sIff !@</c:v>
                </c:pt>
              </c:strCache>
            </c:strRef>
          </c:cat>
          <c:val>
            <c:numRef>
              <c:f>Analysis!$C$3:$C$15</c:f>
              <c:numCache>
                <c:formatCode>General</c:formatCode>
                <c:ptCount val="13"/>
                <c:pt idx="0">
                  <c:v>254</c:v>
                </c:pt>
                <c:pt idx="1">
                  <c:v>119</c:v>
                </c:pt>
                <c:pt idx="2">
                  <c:v>105</c:v>
                </c:pt>
                <c:pt idx="3">
                  <c:v>85</c:v>
                </c:pt>
                <c:pt idx="4">
                  <c:v>75</c:v>
                </c:pt>
                <c:pt idx="5">
                  <c:v>60</c:v>
                </c:pt>
                <c:pt idx="6">
                  <c:v>72</c:v>
                </c:pt>
                <c:pt idx="7">
                  <c:v>75</c:v>
                </c:pt>
                <c:pt idx="8">
                  <c:v>73</c:v>
                </c:pt>
                <c:pt idx="9">
                  <c:v>59</c:v>
                </c:pt>
                <c:pt idx="10">
                  <c:v>71</c:v>
                </c:pt>
                <c:pt idx="11">
                  <c:v>20</c:v>
                </c:pt>
                <c:pt idx="1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20-476F-B8E4-A3500FCA7EC6}"/>
            </c:ext>
          </c:extLst>
        </c:ser>
        <c:ser>
          <c:idx val="2"/>
          <c:order val="2"/>
          <c:tx>
            <c:strRef>
              <c:f>Analysis!$D$2</c:f>
              <c:strCache>
                <c:ptCount val="1"/>
                <c:pt idx="0">
                  <c:v>blnt 5fqf</c:v>
                </c:pt>
              </c:strCache>
            </c:strRef>
          </c:tx>
          <c:invertIfNegative val="0"/>
          <c:cat>
            <c:strRef>
              <c:f>Analysis!$A$3:$A$15</c:f>
              <c:strCache>
                <c:ptCount val="13"/>
                <c:pt idx="0">
                  <c:v>afn ljsf;</c:v>
                </c:pt>
                <c:pt idx="1">
                  <c:v>sIff !</c:v>
                </c:pt>
                <c:pt idx="2">
                  <c:v>sIff @</c:v>
                </c:pt>
                <c:pt idx="3">
                  <c:v>sIff #</c:v>
                </c:pt>
                <c:pt idx="4">
                  <c:v>sIff $</c:v>
                </c:pt>
                <c:pt idx="5">
                  <c:v>sIff %</c:v>
                </c:pt>
                <c:pt idx="6">
                  <c:v>sIff ^</c:v>
                </c:pt>
                <c:pt idx="7">
                  <c:v>sIff &amp;</c:v>
                </c:pt>
                <c:pt idx="8">
                  <c:v>sIff *</c:v>
                </c:pt>
                <c:pt idx="9">
                  <c:v>sIff (</c:v>
                </c:pt>
                <c:pt idx="10">
                  <c:v>sIff !)</c:v>
                </c:pt>
                <c:pt idx="11">
                  <c:v>sIff !!</c:v>
                </c:pt>
                <c:pt idx="12">
                  <c:v>sIff !@</c:v>
                </c:pt>
              </c:strCache>
            </c:strRef>
          </c:cat>
          <c:val>
            <c:numRef>
              <c:f>Analysis!$D$3:$D$15</c:f>
              <c:numCache>
                <c:formatCode>General</c:formatCode>
                <c:ptCount val="13"/>
                <c:pt idx="0">
                  <c:v>44</c:v>
                </c:pt>
                <c:pt idx="1">
                  <c:v>27</c:v>
                </c:pt>
                <c:pt idx="2">
                  <c:v>19</c:v>
                </c:pt>
                <c:pt idx="3">
                  <c:v>18</c:v>
                </c:pt>
                <c:pt idx="4">
                  <c:v>12</c:v>
                </c:pt>
                <c:pt idx="5">
                  <c:v>12</c:v>
                </c:pt>
                <c:pt idx="6">
                  <c:v>5</c:v>
                </c:pt>
                <c:pt idx="7">
                  <c:v>9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20-476F-B8E4-A3500FCA7EC6}"/>
            </c:ext>
          </c:extLst>
        </c:ser>
        <c:ser>
          <c:idx val="3"/>
          <c:order val="3"/>
          <c:tx>
            <c:strRef>
              <c:f>Analysis!$E$2</c:f>
              <c:strCache>
                <c:ptCount val="1"/>
                <c:pt idx="0">
                  <c:v>blnt 5fq</c:v>
                </c:pt>
              </c:strCache>
            </c:strRef>
          </c:tx>
          <c:invertIfNegative val="0"/>
          <c:cat>
            <c:strRef>
              <c:f>Analysis!$A$3:$A$15</c:f>
              <c:strCache>
                <c:ptCount val="13"/>
                <c:pt idx="0">
                  <c:v>afn ljsf;</c:v>
                </c:pt>
                <c:pt idx="1">
                  <c:v>sIff !</c:v>
                </c:pt>
                <c:pt idx="2">
                  <c:v>sIff @</c:v>
                </c:pt>
                <c:pt idx="3">
                  <c:v>sIff #</c:v>
                </c:pt>
                <c:pt idx="4">
                  <c:v>sIff $</c:v>
                </c:pt>
                <c:pt idx="5">
                  <c:v>sIff %</c:v>
                </c:pt>
                <c:pt idx="6">
                  <c:v>sIff ^</c:v>
                </c:pt>
                <c:pt idx="7">
                  <c:v>sIff &amp;</c:v>
                </c:pt>
                <c:pt idx="8">
                  <c:v>sIff *</c:v>
                </c:pt>
                <c:pt idx="9">
                  <c:v>sIff (</c:v>
                </c:pt>
                <c:pt idx="10">
                  <c:v>sIff !)</c:v>
                </c:pt>
                <c:pt idx="11">
                  <c:v>sIff !!</c:v>
                </c:pt>
                <c:pt idx="12">
                  <c:v>sIff !@</c:v>
                </c:pt>
              </c:strCache>
            </c:strRef>
          </c:cat>
          <c:val>
            <c:numRef>
              <c:f>Analysis!$E$3:$E$15</c:f>
              <c:numCache>
                <c:formatCode>General</c:formatCode>
                <c:ptCount val="13"/>
                <c:pt idx="0">
                  <c:v>39</c:v>
                </c:pt>
                <c:pt idx="1">
                  <c:v>27</c:v>
                </c:pt>
                <c:pt idx="2">
                  <c:v>15</c:v>
                </c:pt>
                <c:pt idx="3">
                  <c:v>11</c:v>
                </c:pt>
                <c:pt idx="4">
                  <c:v>9</c:v>
                </c:pt>
                <c:pt idx="5">
                  <c:v>11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7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20-476F-B8E4-A3500FCA7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4353664"/>
        <c:axId val="594570048"/>
        <c:axId val="0"/>
      </c:bar3DChart>
      <c:catAx>
        <c:axId val="594353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Preeti" pitchFamily="2" charset="0"/>
              </a:defRPr>
            </a:pPr>
            <a:endParaRPr lang="en-US"/>
          </a:p>
        </c:txPr>
        <c:crossAx val="594570048"/>
        <c:crosses val="autoZero"/>
        <c:auto val="1"/>
        <c:lblAlgn val="ctr"/>
        <c:lblOffset val="100"/>
        <c:noMultiLvlLbl val="0"/>
      </c:catAx>
      <c:valAx>
        <c:axId val="594570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435366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>
              <a:latin typeface="Preeti" pitchFamily="2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Arial" pitchFamily="34" charset="0"/>
                <a:cs typeface="Arial" pitchFamily="34" charset="0"/>
              </a:defRPr>
            </a:pPr>
            <a:r>
              <a:rPr lang="en-US" sz="1400">
                <a:latin typeface="Arial" pitchFamily="34" charset="0"/>
                <a:cs typeface="Arial" pitchFamily="34" charset="0"/>
              </a:rPr>
              <a:t>Current</a:t>
            </a:r>
            <a:r>
              <a:rPr lang="en-US" sz="1400" baseline="0">
                <a:latin typeface="Arial" pitchFamily="34" charset="0"/>
                <a:cs typeface="Arial" pitchFamily="34" charset="0"/>
              </a:rPr>
              <a:t> Available </a:t>
            </a:r>
            <a:r>
              <a:rPr lang="en-US" sz="1400">
                <a:latin typeface="Arial" pitchFamily="34" charset="0"/>
                <a:cs typeface="Arial" pitchFamily="34" charset="0"/>
              </a:rPr>
              <a:t>School Teachers in Changkheli</a:t>
            </a:r>
            <a:r>
              <a:rPr lang="en-US" sz="1400" baseline="0">
                <a:latin typeface="Arial" pitchFamily="34" charset="0"/>
                <a:cs typeface="Arial" pitchFamily="34" charset="0"/>
              </a:rPr>
              <a:t> </a:t>
            </a:r>
            <a:r>
              <a:rPr lang="en-US" sz="1400">
                <a:latin typeface="Arial" pitchFamily="34" charset="0"/>
                <a:cs typeface="Arial" pitchFamily="34" charset="0"/>
              </a:rPr>
              <a:t>Gaun Palika 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Analysis!$B$43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1-D0B9-4F32-8C1E-492C1FFFCCC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3-D0B9-4F32-8C1E-492C1FFFCCC2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5-D0B9-4F32-8C1E-492C1FFFCCC2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7-D0B9-4F32-8C1E-492C1FFFCCC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9-D0B9-4F32-8C1E-492C1FFFCCC2}"/>
              </c:ext>
            </c:extLst>
          </c:dPt>
          <c:dLbls>
            <c:dLbl>
              <c:idx val="0"/>
              <c:layout>
                <c:manualLayout>
                  <c:x val="9.6479149990415878E-3"/>
                  <c:y val="-4.13926409039949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B9-4F32-8C1E-492C1FFFCCC2}"/>
                </c:ext>
              </c:extLst>
            </c:dLbl>
            <c:dLbl>
              <c:idx val="1"/>
              <c:layout>
                <c:manualLayout>
                  <c:x val="1.1577424023154847E-2"/>
                  <c:y val="-2.62417994376757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B9-4F32-8C1E-492C1FFFCCC2}"/>
                </c:ext>
              </c:extLst>
            </c:dLbl>
            <c:dLbl>
              <c:idx val="2"/>
              <c:layout>
                <c:manualLayout>
                  <c:x val="1.1577424023154778E-2"/>
                  <c:y val="-2.62417994376757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B9-4F32-8C1E-492C1FFFCCC2}"/>
                </c:ext>
              </c:extLst>
            </c:dLbl>
            <c:dLbl>
              <c:idx val="3"/>
              <c:layout>
                <c:manualLayout>
                  <c:x val="1.7394794554431665E-2"/>
                  <c:y val="-2.635836798701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0B9-4F32-8C1E-492C1FFFCCC2}"/>
                </c:ext>
              </c:extLst>
            </c:dLbl>
            <c:dLbl>
              <c:idx val="4"/>
              <c:layout>
                <c:manualLayout>
                  <c:x val="1.7380307279672571E-2"/>
                  <c:y val="-1.11299370492573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0B9-4F32-8C1E-492C1FFFCC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latin typeface="HIMALAYA TT FONT" pitchFamily="8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Analysis!$A$44:$A$48</c:f>
              <c:strCache>
                <c:ptCount val="5"/>
                <c:pt idx="0">
                  <c:v>s'n b/jGbL</c:v>
                </c:pt>
                <c:pt idx="1">
                  <c:v>b/aGbL lzIfs</c:v>
                </c:pt>
                <c:pt idx="2">
                  <c:v>/fxt b/jGbL lzIfs</c:v>
                </c:pt>
                <c:pt idx="3">
                  <c:v>lglh &gt;f]t lzIfs</c:v>
                </c:pt>
                <c:pt idx="4">
                  <c:v>afn ljsf; lzIfs</c:v>
                </c:pt>
              </c:strCache>
            </c:strRef>
          </c:cat>
          <c:val>
            <c:numRef>
              <c:f>Analysis!$B$44:$B$48</c:f>
              <c:numCache>
                <c:formatCode>General</c:formatCode>
                <c:ptCount val="5"/>
                <c:pt idx="0">
                  <c:v>52</c:v>
                </c:pt>
                <c:pt idx="1">
                  <c:v>49</c:v>
                </c:pt>
                <c:pt idx="2">
                  <c:v>11</c:v>
                </c:pt>
                <c:pt idx="3">
                  <c:v>34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0B9-4F32-8C1E-492C1FFFC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5608064"/>
        <c:axId val="594572352"/>
        <c:axId val="0"/>
      </c:bar3DChart>
      <c:catAx>
        <c:axId val="595608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Preeti" pitchFamily="2" charset="0"/>
                <a:cs typeface="Arial" pitchFamily="34" charset="0"/>
              </a:defRPr>
            </a:pPr>
            <a:endParaRPr lang="en-US"/>
          </a:p>
        </c:txPr>
        <c:crossAx val="594572352"/>
        <c:crosses val="autoZero"/>
        <c:auto val="1"/>
        <c:lblAlgn val="ctr"/>
        <c:lblOffset val="100"/>
        <c:noMultiLvlLbl val="0"/>
      </c:catAx>
      <c:valAx>
        <c:axId val="59457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HIMALAYA TT FONT" pitchFamily="82" charset="0"/>
              </a:defRPr>
            </a:pPr>
            <a:endParaRPr lang="en-US"/>
          </a:p>
        </c:txPr>
        <c:crossAx val="595608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title>
      <c:tx>
        <c:rich>
          <a:bodyPr/>
          <a:lstStyle/>
          <a:p>
            <a:pPr>
              <a:defRPr>
                <a:latin typeface="Preeti" pitchFamily="2" charset="0"/>
              </a:defRPr>
            </a:pPr>
            <a:r>
              <a:rPr lang="en-US"/>
              <a:t>cf}ift ljBfyL{ ;+Vof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0286874483850464E-2"/>
          <c:y val="0.16437450401988313"/>
          <c:w val="0.91844681328802003"/>
          <c:h val="0.6057855272174635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Analysis!$B$66</c:f>
              <c:strCache>
                <c:ptCount val="1"/>
                <c:pt idx="0">
                  <c:v>cf}ift ljBfyL{{ ;+Vof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latin typeface="HIMALAYA TT FONT" pitchFamily="8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Analysis!$A$67:$A$79</c:f>
              <c:strCache>
                <c:ptCount val="13"/>
                <c:pt idx="0">
                  <c:v>afn ljsf;</c:v>
                </c:pt>
                <c:pt idx="1">
                  <c:v>sIff !</c:v>
                </c:pt>
                <c:pt idx="2">
                  <c:v>sIff @</c:v>
                </c:pt>
                <c:pt idx="3">
                  <c:v>sIff #</c:v>
                </c:pt>
                <c:pt idx="4">
                  <c:v>sIff $</c:v>
                </c:pt>
                <c:pt idx="5">
                  <c:v>sIff %</c:v>
                </c:pt>
                <c:pt idx="6">
                  <c:v>sIff ^</c:v>
                </c:pt>
                <c:pt idx="7">
                  <c:v>sIff &amp;</c:v>
                </c:pt>
                <c:pt idx="8">
                  <c:v>sIff *</c:v>
                </c:pt>
                <c:pt idx="9">
                  <c:v>sIff (</c:v>
                </c:pt>
                <c:pt idx="10">
                  <c:v>sIff !)</c:v>
                </c:pt>
                <c:pt idx="11">
                  <c:v>sIff !!</c:v>
                </c:pt>
                <c:pt idx="12">
                  <c:v>sIff !@</c:v>
                </c:pt>
              </c:strCache>
            </c:strRef>
          </c:cat>
          <c:val>
            <c:numRef>
              <c:f>Analysis!$B$67:$B$79</c:f>
              <c:numCache>
                <c:formatCode>0</c:formatCode>
                <c:ptCount val="13"/>
                <c:pt idx="0">
                  <c:v>27.7</c:v>
                </c:pt>
                <c:pt idx="1">
                  <c:v>12.9</c:v>
                </c:pt>
                <c:pt idx="2">
                  <c:v>10.7</c:v>
                </c:pt>
                <c:pt idx="3">
                  <c:v>8.0500000000000007</c:v>
                </c:pt>
                <c:pt idx="4">
                  <c:v>9</c:v>
                </c:pt>
                <c:pt idx="5">
                  <c:v>8.8125</c:v>
                </c:pt>
                <c:pt idx="6">
                  <c:v>19.428571428571427</c:v>
                </c:pt>
                <c:pt idx="7">
                  <c:v>23.5</c:v>
                </c:pt>
                <c:pt idx="8">
                  <c:v>27.2</c:v>
                </c:pt>
                <c:pt idx="9">
                  <c:v>67</c:v>
                </c:pt>
                <c:pt idx="10">
                  <c:v>72.5</c:v>
                </c:pt>
                <c:pt idx="11">
                  <c:v>55</c:v>
                </c:pt>
                <c:pt idx="1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2-46C0-8103-03BF47882C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95609088"/>
        <c:axId val="594574080"/>
        <c:axId val="0"/>
      </c:bar3DChart>
      <c:catAx>
        <c:axId val="595609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Preeti" pitchFamily="2" charset="0"/>
              </a:defRPr>
            </a:pPr>
            <a:endParaRPr lang="en-US"/>
          </a:p>
        </c:txPr>
        <c:crossAx val="594574080"/>
        <c:crosses val="autoZero"/>
        <c:auto val="1"/>
        <c:lblAlgn val="ctr"/>
        <c:lblOffset val="100"/>
        <c:noMultiLvlLbl val="0"/>
      </c:catAx>
      <c:valAx>
        <c:axId val="5945740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HIMALAYA TT FONT" pitchFamily="82" charset="0"/>
              </a:defRPr>
            </a:pPr>
            <a:endParaRPr lang="en-US"/>
          </a:p>
        </c:txPr>
        <c:crossAx val="595609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419101</xdr:colOff>
      <xdr:row>1</xdr:row>
      <xdr:rowOff>0</xdr:rowOff>
    </xdr:from>
    <xdr:to>
      <xdr:col>16</xdr:col>
      <xdr:colOff>165100</xdr:colOff>
      <xdr:row>18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460374</xdr:colOff>
      <xdr:row>20</xdr:row>
      <xdr:rowOff>15874</xdr:rowOff>
    </xdr:from>
    <xdr:to>
      <xdr:col>16</xdr:col>
      <xdr:colOff>438149</xdr:colOff>
      <xdr:row>41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428624</xdr:colOff>
      <xdr:row>43</xdr:row>
      <xdr:rowOff>85724</xdr:rowOff>
    </xdr:from>
    <xdr:to>
      <xdr:col>16</xdr:col>
      <xdr:colOff>304799</xdr:colOff>
      <xdr:row>61</xdr:row>
      <xdr:rowOff>158749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415924</xdr:colOff>
      <xdr:row>63</xdr:row>
      <xdr:rowOff>66674</xdr:rowOff>
    </xdr:from>
    <xdr:to>
      <xdr:col>16</xdr:col>
      <xdr:colOff>279399</xdr:colOff>
      <xdr:row>81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4"/>
  <sheetViews>
    <sheetView zoomScaleNormal="100" workbookViewId="0">
      <pane xSplit="1" topLeftCell="B1" activePane="topRight" state="frozen"/>
      <selection pane="topRight" activeCell="B26" sqref="B26"/>
    </sheetView>
  </sheetViews>
  <sheetFormatPr defaultColWidth="8.7265625" defaultRowHeight="15"/>
  <cols>
    <col min="1" max="1" width="23.81640625" style="4" customWidth="1"/>
    <col min="2" max="2" width="5.1796875" style="5" bestFit="1" customWidth="1"/>
    <col min="3" max="3" width="4.54296875" style="1" customWidth="1"/>
    <col min="4" max="4" width="5.453125" style="1" customWidth="1"/>
    <col min="5" max="54" width="4.54296875" style="1" customWidth="1"/>
    <col min="55" max="56" width="8.7265625" style="1"/>
    <col min="57" max="57" width="10.453125" style="1" customWidth="1"/>
    <col min="58" max="58" width="8.7265625" style="1"/>
    <col min="59" max="59" width="4.1796875" style="1" customWidth="1"/>
    <col min="60" max="16384" width="8.7265625" style="1"/>
  </cols>
  <sheetData>
    <row r="1" spans="1:80" s="6" customFormat="1" ht="17.5" customHeight="1">
      <c r="A1" s="43" t="s">
        <v>0</v>
      </c>
      <c r="B1" s="44" t="s">
        <v>14</v>
      </c>
      <c r="C1" s="42" t="s">
        <v>1</v>
      </c>
      <c r="D1" s="42"/>
      <c r="E1" s="42"/>
      <c r="F1" s="42"/>
      <c r="G1" s="41" t="s">
        <v>2</v>
      </c>
      <c r="H1" s="41"/>
      <c r="I1" s="41"/>
      <c r="J1" s="41"/>
      <c r="K1" s="41" t="s">
        <v>3</v>
      </c>
      <c r="L1" s="41"/>
      <c r="M1" s="41"/>
      <c r="N1" s="41"/>
      <c r="O1" s="41" t="s">
        <v>4</v>
      </c>
      <c r="P1" s="41"/>
      <c r="Q1" s="41"/>
      <c r="R1" s="41"/>
      <c r="S1" s="41" t="s">
        <v>5</v>
      </c>
      <c r="T1" s="41"/>
      <c r="U1" s="41"/>
      <c r="V1" s="41"/>
      <c r="W1" s="41" t="s">
        <v>6</v>
      </c>
      <c r="X1" s="41"/>
      <c r="Y1" s="41"/>
      <c r="Z1" s="41"/>
      <c r="AA1" s="41" t="s">
        <v>7</v>
      </c>
      <c r="AB1" s="41"/>
      <c r="AC1" s="41"/>
      <c r="AD1" s="41"/>
      <c r="AE1" s="41" t="s">
        <v>8</v>
      </c>
      <c r="AF1" s="41"/>
      <c r="AG1" s="41"/>
      <c r="AH1" s="41"/>
      <c r="AI1" s="41" t="s">
        <v>9</v>
      </c>
      <c r="AJ1" s="41"/>
      <c r="AK1" s="41"/>
      <c r="AL1" s="41"/>
      <c r="AM1" s="41" t="s">
        <v>10</v>
      </c>
      <c r="AN1" s="41"/>
      <c r="AO1" s="41"/>
      <c r="AP1" s="41"/>
      <c r="AQ1" s="41" t="s">
        <v>11</v>
      </c>
      <c r="AR1" s="41"/>
      <c r="AS1" s="41"/>
      <c r="AT1" s="41"/>
      <c r="AU1" s="41" t="s">
        <v>12</v>
      </c>
      <c r="AV1" s="41"/>
      <c r="AW1" s="41"/>
      <c r="AX1" s="41"/>
      <c r="AY1" s="41" t="s">
        <v>13</v>
      </c>
      <c r="AZ1" s="41"/>
      <c r="BA1" s="41"/>
      <c r="BB1" s="41"/>
      <c r="BC1" s="44" t="s">
        <v>17</v>
      </c>
      <c r="BD1" s="44"/>
      <c r="BE1" s="44"/>
      <c r="BF1" s="44"/>
      <c r="BG1" s="10"/>
      <c r="BH1" s="16" t="s">
        <v>23</v>
      </c>
      <c r="BI1" s="46" t="s">
        <v>26</v>
      </c>
      <c r="BJ1" s="47"/>
      <c r="BK1" s="46" t="s">
        <v>27</v>
      </c>
      <c r="BL1" s="50"/>
      <c r="BM1" s="47"/>
      <c r="BN1" s="46" t="s">
        <v>28</v>
      </c>
      <c r="BO1" s="50"/>
      <c r="BP1" s="31"/>
      <c r="BQ1" s="31"/>
      <c r="BR1" s="31"/>
    </row>
    <row r="2" spans="1:80" s="2" customFormat="1" ht="14.5" customHeight="1" thickBot="1">
      <c r="A2" s="43"/>
      <c r="B2" s="44"/>
      <c r="C2" s="45" t="s">
        <v>17</v>
      </c>
      <c r="D2" s="45"/>
      <c r="E2" s="45" t="s">
        <v>18</v>
      </c>
      <c r="F2" s="45"/>
      <c r="G2" s="45" t="s">
        <v>17</v>
      </c>
      <c r="H2" s="45"/>
      <c r="I2" s="45" t="s">
        <v>18</v>
      </c>
      <c r="J2" s="45"/>
      <c r="K2" s="45" t="s">
        <v>17</v>
      </c>
      <c r="L2" s="45"/>
      <c r="M2" s="45" t="s">
        <v>18</v>
      </c>
      <c r="N2" s="45"/>
      <c r="O2" s="45" t="s">
        <v>17</v>
      </c>
      <c r="P2" s="45"/>
      <c r="Q2" s="45" t="s">
        <v>18</v>
      </c>
      <c r="R2" s="45"/>
      <c r="S2" s="45" t="s">
        <v>17</v>
      </c>
      <c r="T2" s="45"/>
      <c r="U2" s="45" t="s">
        <v>18</v>
      </c>
      <c r="V2" s="45"/>
      <c r="W2" s="45" t="s">
        <v>17</v>
      </c>
      <c r="X2" s="45"/>
      <c r="Y2" s="45" t="s">
        <v>18</v>
      </c>
      <c r="Z2" s="45"/>
      <c r="AA2" s="45" t="s">
        <v>17</v>
      </c>
      <c r="AB2" s="45"/>
      <c r="AC2" s="45" t="s">
        <v>18</v>
      </c>
      <c r="AD2" s="45"/>
      <c r="AE2" s="45" t="s">
        <v>17</v>
      </c>
      <c r="AF2" s="45"/>
      <c r="AG2" s="45" t="s">
        <v>18</v>
      </c>
      <c r="AH2" s="45"/>
      <c r="AI2" s="45" t="s">
        <v>17</v>
      </c>
      <c r="AJ2" s="45"/>
      <c r="AK2" s="45" t="s">
        <v>18</v>
      </c>
      <c r="AL2" s="45"/>
      <c r="AM2" s="45" t="s">
        <v>17</v>
      </c>
      <c r="AN2" s="45"/>
      <c r="AO2" s="45" t="s">
        <v>18</v>
      </c>
      <c r="AP2" s="45"/>
      <c r="AQ2" s="45" t="s">
        <v>17</v>
      </c>
      <c r="AR2" s="45"/>
      <c r="AS2" s="45" t="s">
        <v>18</v>
      </c>
      <c r="AT2" s="45"/>
      <c r="AU2" s="45" t="s">
        <v>17</v>
      </c>
      <c r="AV2" s="45"/>
      <c r="AW2" s="45" t="s">
        <v>18</v>
      </c>
      <c r="AX2" s="45"/>
      <c r="AY2" s="45" t="s">
        <v>17</v>
      </c>
      <c r="AZ2" s="45"/>
      <c r="BA2" s="45" t="s">
        <v>18</v>
      </c>
      <c r="BB2" s="45"/>
      <c r="BC2" s="52" t="s">
        <v>15</v>
      </c>
      <c r="BD2" s="52" t="s">
        <v>16</v>
      </c>
      <c r="BE2" s="52" t="s">
        <v>19</v>
      </c>
      <c r="BF2" s="52" t="s">
        <v>20</v>
      </c>
      <c r="BG2" s="11"/>
      <c r="BH2" s="17" t="s">
        <v>24</v>
      </c>
      <c r="BI2" s="48"/>
      <c r="BJ2" s="49"/>
      <c r="BK2" s="48"/>
      <c r="BL2" s="51"/>
      <c r="BM2" s="49"/>
      <c r="BN2" s="48"/>
      <c r="BO2" s="51"/>
      <c r="BP2" s="32"/>
      <c r="BQ2" s="32"/>
      <c r="BR2" s="32"/>
    </row>
    <row r="3" spans="1:80" s="2" customFormat="1" ht="45">
      <c r="A3" s="43"/>
      <c r="B3" s="44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  <c r="AA3" s="2" t="s">
        <v>15</v>
      </c>
      <c r="AB3" s="2" t="s">
        <v>16</v>
      </c>
      <c r="AC3" s="2" t="s">
        <v>15</v>
      </c>
      <c r="AD3" s="2" t="s">
        <v>16</v>
      </c>
      <c r="AE3" s="2" t="s">
        <v>15</v>
      </c>
      <c r="AF3" s="2" t="s">
        <v>16</v>
      </c>
      <c r="AG3" s="2" t="s">
        <v>15</v>
      </c>
      <c r="AH3" s="2" t="s">
        <v>16</v>
      </c>
      <c r="AI3" s="2" t="s">
        <v>15</v>
      </c>
      <c r="AJ3" s="2" t="s">
        <v>16</v>
      </c>
      <c r="AK3" s="2" t="s">
        <v>15</v>
      </c>
      <c r="AL3" s="2" t="s">
        <v>16</v>
      </c>
      <c r="AM3" s="2" t="s">
        <v>15</v>
      </c>
      <c r="AN3" s="2" t="s">
        <v>16</v>
      </c>
      <c r="AO3" s="2" t="s">
        <v>15</v>
      </c>
      <c r="AP3" s="2" t="s">
        <v>16</v>
      </c>
      <c r="AQ3" s="2" t="s">
        <v>15</v>
      </c>
      <c r="AR3" s="2" t="s">
        <v>16</v>
      </c>
      <c r="AS3" s="2" t="s">
        <v>15</v>
      </c>
      <c r="AT3" s="2" t="s">
        <v>16</v>
      </c>
      <c r="AU3" s="2" t="s">
        <v>15</v>
      </c>
      <c r="AV3" s="2" t="s">
        <v>16</v>
      </c>
      <c r="AW3" s="2" t="s">
        <v>15</v>
      </c>
      <c r="AX3" s="2" t="s">
        <v>16</v>
      </c>
      <c r="AY3" s="2" t="s">
        <v>15</v>
      </c>
      <c r="AZ3" s="2" t="s">
        <v>16</v>
      </c>
      <c r="BA3" s="2" t="s">
        <v>15</v>
      </c>
      <c r="BB3" s="2" t="s">
        <v>16</v>
      </c>
      <c r="BC3" s="52"/>
      <c r="BD3" s="52"/>
      <c r="BE3" s="52"/>
      <c r="BF3" s="52"/>
      <c r="BG3" s="11"/>
      <c r="BH3" s="7" t="s">
        <v>25</v>
      </c>
      <c r="BI3" s="7" t="s">
        <v>29</v>
      </c>
      <c r="BJ3" s="7" t="s">
        <v>30</v>
      </c>
      <c r="BK3" s="7" t="s">
        <v>31</v>
      </c>
      <c r="BL3" s="7" t="s">
        <v>32</v>
      </c>
      <c r="BM3" s="7" t="s">
        <v>33</v>
      </c>
      <c r="BN3" s="7" t="s">
        <v>34</v>
      </c>
      <c r="BO3" s="7" t="s">
        <v>35</v>
      </c>
      <c r="BP3" s="33" t="s">
        <v>74</v>
      </c>
      <c r="BQ3" s="32" t="s">
        <v>79</v>
      </c>
      <c r="BR3" s="33" t="s">
        <v>80</v>
      </c>
    </row>
    <row r="4" spans="1:80" s="2" customFormat="1" ht="30" customHeight="1">
      <c r="A4" s="19" t="s">
        <v>41</v>
      </c>
      <c r="B4" s="18" t="s">
        <v>40</v>
      </c>
      <c r="C4" s="20">
        <v>14</v>
      </c>
      <c r="D4" s="20">
        <v>10</v>
      </c>
      <c r="E4" s="20">
        <v>0</v>
      </c>
      <c r="F4" s="20">
        <v>0</v>
      </c>
      <c r="G4" s="22">
        <v>3</v>
      </c>
      <c r="H4" s="22">
        <v>4</v>
      </c>
      <c r="I4" s="22">
        <v>0</v>
      </c>
      <c r="J4" s="22">
        <v>0</v>
      </c>
      <c r="K4" s="40">
        <v>3</v>
      </c>
      <c r="L4" s="40">
        <v>2</v>
      </c>
      <c r="M4" s="22">
        <v>0</v>
      </c>
      <c r="N4" s="22">
        <v>0</v>
      </c>
      <c r="O4" s="22">
        <v>6</v>
      </c>
      <c r="P4" s="22">
        <v>3</v>
      </c>
      <c r="Q4" s="22">
        <v>0</v>
      </c>
      <c r="R4" s="22">
        <v>0</v>
      </c>
      <c r="S4" s="22">
        <v>4</v>
      </c>
      <c r="T4" s="22">
        <v>6</v>
      </c>
      <c r="U4" s="22">
        <v>0</v>
      </c>
      <c r="V4" s="22">
        <v>0</v>
      </c>
      <c r="W4" s="22">
        <v>6</v>
      </c>
      <c r="X4" s="22">
        <v>3</v>
      </c>
      <c r="Y4" s="22">
        <v>0</v>
      </c>
      <c r="Z4" s="22">
        <v>0</v>
      </c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0">
        <f t="shared" ref="BC4:BC24" si="0">C4+G4+K4+O4+S4+W4+AA4+AE4+AI4+AM4+AQ4+AU4+AY4</f>
        <v>36</v>
      </c>
      <c r="BD4" s="20">
        <f t="shared" ref="BD4" si="1">D4+H4+L4+P4+T4+X4+AB4+AF4+AJ4+AN4+AR4+AV4+AZ4</f>
        <v>28</v>
      </c>
      <c r="BE4" s="20">
        <f t="shared" ref="BE4" si="2">E4+I4+M4+Q4+U4+Y4+AC4+AG4+AK4+AO4+AS4+AW4+BA4</f>
        <v>0</v>
      </c>
      <c r="BF4" s="20">
        <f t="shared" ref="BF4" si="3">F4+J4+N4+R4+V4+Z4+AD4+AH4+AL4+AP4+AT4+AX4+BB4</f>
        <v>0</v>
      </c>
      <c r="BG4" s="11"/>
      <c r="BH4" s="22">
        <v>2</v>
      </c>
      <c r="BI4" s="22">
        <v>2</v>
      </c>
      <c r="BJ4" s="22">
        <v>0</v>
      </c>
      <c r="BK4" s="22">
        <v>0</v>
      </c>
      <c r="BL4" s="22">
        <v>1</v>
      </c>
      <c r="BM4" s="22">
        <v>1</v>
      </c>
      <c r="BN4" s="22">
        <v>1</v>
      </c>
      <c r="BO4" s="22">
        <v>0</v>
      </c>
      <c r="BP4" s="34">
        <f>BI4+BJ4+BK4+BL4</f>
        <v>3</v>
      </c>
      <c r="BQ4" s="35">
        <f t="shared" ref="BQ4:BQ26" si="4">(BC4+BD4) - (C4+D4)</f>
        <v>40</v>
      </c>
      <c r="BR4" s="35">
        <f>BQ4/BP4</f>
        <v>13.333333333333334</v>
      </c>
      <c r="BS4" s="20"/>
      <c r="BT4" s="20"/>
      <c r="BU4" s="20"/>
      <c r="BV4" s="20"/>
      <c r="BW4" s="20"/>
      <c r="BX4" s="20"/>
      <c r="BY4" s="20"/>
      <c r="BZ4" s="20"/>
      <c r="CA4" s="20"/>
      <c r="CB4" s="20"/>
    </row>
    <row r="5" spans="1:80" s="2" customFormat="1" ht="30" customHeight="1">
      <c r="A5" s="19" t="s">
        <v>42</v>
      </c>
      <c r="B5" s="18" t="s">
        <v>40</v>
      </c>
      <c r="C5" s="20">
        <v>16</v>
      </c>
      <c r="D5" s="20">
        <v>17</v>
      </c>
      <c r="E5" s="20">
        <v>0</v>
      </c>
      <c r="F5" s="20">
        <v>0</v>
      </c>
      <c r="G5" s="20">
        <v>14</v>
      </c>
      <c r="H5" s="20">
        <v>6</v>
      </c>
      <c r="I5" s="20">
        <v>0</v>
      </c>
      <c r="J5" s="20">
        <v>0</v>
      </c>
      <c r="K5" s="20">
        <v>7</v>
      </c>
      <c r="L5" s="20">
        <v>6</v>
      </c>
      <c r="M5" s="20">
        <v>0</v>
      </c>
      <c r="N5" s="20">
        <v>0</v>
      </c>
      <c r="O5" s="20">
        <v>8</v>
      </c>
      <c r="P5" s="20">
        <v>5</v>
      </c>
      <c r="Q5" s="20">
        <v>0</v>
      </c>
      <c r="R5" s="20">
        <v>0</v>
      </c>
      <c r="S5" s="20">
        <v>4</v>
      </c>
      <c r="T5" s="20">
        <v>8</v>
      </c>
      <c r="U5" s="20">
        <v>0</v>
      </c>
      <c r="V5" s="20">
        <v>0</v>
      </c>
      <c r="W5" s="20">
        <v>6</v>
      </c>
      <c r="X5" s="20">
        <v>4</v>
      </c>
      <c r="Y5" s="20">
        <v>0</v>
      </c>
      <c r="Z5" s="20">
        <v>0</v>
      </c>
      <c r="AA5" s="20">
        <v>7</v>
      </c>
      <c r="AB5" s="20">
        <v>10</v>
      </c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0">
        <f t="shared" si="0"/>
        <v>62</v>
      </c>
      <c r="BD5" s="20">
        <f t="shared" ref="BD5:BD24" si="5">D5+H5+L5+P5+T5+X5+AB5+AF5+AJ5+AN5+AR5+AV5+AZ5</f>
        <v>56</v>
      </c>
      <c r="BE5" s="20">
        <f t="shared" ref="BE5:BE24" si="6">E5+I5+M5+Q5+U5+Y5+AC5+AG5+AK5+AO5+AS5+AW5+BA5</f>
        <v>0</v>
      </c>
      <c r="BF5" s="20">
        <f t="shared" ref="BF5:BF24" si="7">F5+J5+N5+R5+V5+Z5+AD5+AH5+AL5+AP5+AT5+AX5+BB5</f>
        <v>0</v>
      </c>
      <c r="BG5" s="21"/>
      <c r="BH5" s="20">
        <v>3</v>
      </c>
      <c r="BI5" s="20">
        <v>2</v>
      </c>
      <c r="BJ5" s="20">
        <v>0</v>
      </c>
      <c r="BK5" s="20">
        <v>0</v>
      </c>
      <c r="BL5" s="20">
        <v>2</v>
      </c>
      <c r="BM5" s="20">
        <v>1</v>
      </c>
      <c r="BN5" s="20">
        <v>1</v>
      </c>
      <c r="BO5" s="20">
        <v>0</v>
      </c>
      <c r="BP5" s="34">
        <f t="shared" ref="BP5:BP26" si="8">BI5+BJ5+BK5+BL5</f>
        <v>4</v>
      </c>
      <c r="BQ5" s="35">
        <f t="shared" si="4"/>
        <v>85</v>
      </c>
      <c r="BR5" s="35">
        <f t="shared" ref="BR5:BR26" si="9">BQ5/BP5</f>
        <v>21.25</v>
      </c>
      <c r="BS5" s="20"/>
      <c r="BT5" s="20"/>
      <c r="BU5" s="20"/>
      <c r="BV5" s="20"/>
      <c r="BW5" s="20"/>
      <c r="BX5" s="20"/>
      <c r="BY5" s="20"/>
      <c r="BZ5" s="20"/>
      <c r="CA5" s="20"/>
      <c r="CB5" s="20"/>
    </row>
    <row r="6" spans="1:80" s="2" customFormat="1" ht="45">
      <c r="A6" s="19" t="s">
        <v>38</v>
      </c>
      <c r="B6" s="18" t="s">
        <v>39</v>
      </c>
      <c r="C6" s="20">
        <v>7</v>
      </c>
      <c r="D6" s="20">
        <v>8</v>
      </c>
      <c r="E6" s="20">
        <v>0</v>
      </c>
      <c r="F6" s="20">
        <v>3</v>
      </c>
      <c r="G6" s="20">
        <v>7</v>
      </c>
      <c r="H6" s="20">
        <v>10</v>
      </c>
      <c r="I6" s="20">
        <v>1</v>
      </c>
      <c r="J6" s="20">
        <v>2</v>
      </c>
      <c r="K6" s="20">
        <v>17</v>
      </c>
      <c r="L6" s="20">
        <v>15</v>
      </c>
      <c r="M6" s="20">
        <v>2</v>
      </c>
      <c r="N6" s="20">
        <v>2</v>
      </c>
      <c r="O6" s="20">
        <v>10</v>
      </c>
      <c r="P6" s="20">
        <v>7</v>
      </c>
      <c r="Q6" s="20">
        <v>3</v>
      </c>
      <c r="R6" s="20">
        <v>2</v>
      </c>
      <c r="S6" s="20">
        <v>18</v>
      </c>
      <c r="T6" s="20">
        <v>12</v>
      </c>
      <c r="U6" s="20">
        <v>7</v>
      </c>
      <c r="V6" s="20">
        <v>2</v>
      </c>
      <c r="W6" s="20">
        <v>19</v>
      </c>
      <c r="X6" s="20">
        <v>19</v>
      </c>
      <c r="Y6" s="20">
        <v>9</v>
      </c>
      <c r="Z6" s="20">
        <v>8</v>
      </c>
      <c r="AA6" s="20">
        <v>12</v>
      </c>
      <c r="AB6" s="20">
        <v>12</v>
      </c>
      <c r="AC6" s="20">
        <v>3</v>
      </c>
      <c r="AD6" s="20">
        <v>3</v>
      </c>
      <c r="AE6" s="20">
        <v>11</v>
      </c>
      <c r="AF6" s="20">
        <v>20</v>
      </c>
      <c r="AG6" s="20">
        <v>4</v>
      </c>
      <c r="AH6" s="20">
        <v>9</v>
      </c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0">
        <f>C4+G6+K6+O6+S6+W6+AA6+AE6+AI6+AM6+AQ6+AU6+AY6</f>
        <v>108</v>
      </c>
      <c r="BD6" s="20">
        <f>D4+H6+L6+P6+T6+X6+AB6+AF6+AJ6+AN6+AR6+AV6+AZ6</f>
        <v>105</v>
      </c>
      <c r="BE6" s="20">
        <f>E4+I6+M6+Q6+U6+Y6+AC6+AG6+AK6+AO6+AS6+AW6+BA6</f>
        <v>29</v>
      </c>
      <c r="BF6" s="20">
        <f>F4+J6+N6+R6+V6+Z6+AD6+AH6+AL6+AP6+AT6+AX6+BB6</f>
        <v>28</v>
      </c>
      <c r="BG6" s="21"/>
      <c r="BH6" s="20">
        <v>4</v>
      </c>
      <c r="BI6" s="20">
        <v>4</v>
      </c>
      <c r="BJ6" s="20">
        <v>0</v>
      </c>
      <c r="BK6" s="20">
        <v>0</v>
      </c>
      <c r="BL6" s="20">
        <v>2</v>
      </c>
      <c r="BM6" s="20">
        <v>1</v>
      </c>
      <c r="BN6" s="20">
        <v>1</v>
      </c>
      <c r="BO6" s="20">
        <v>0</v>
      </c>
      <c r="BP6" s="34">
        <f t="shared" si="8"/>
        <v>6</v>
      </c>
      <c r="BQ6" s="35">
        <f t="shared" si="4"/>
        <v>198</v>
      </c>
      <c r="BR6" s="35">
        <f t="shared" si="9"/>
        <v>33</v>
      </c>
      <c r="BS6" s="20"/>
      <c r="BT6" s="20"/>
      <c r="BU6" s="20"/>
      <c r="BV6" s="20"/>
      <c r="BW6" s="20"/>
      <c r="BX6" s="20"/>
      <c r="BY6" s="20"/>
      <c r="BZ6" s="20"/>
      <c r="CA6" s="20"/>
      <c r="CB6" s="20"/>
    </row>
    <row r="7" spans="1:80" s="2" customFormat="1" ht="30">
      <c r="A7" s="19" t="s">
        <v>44</v>
      </c>
      <c r="B7" s="18" t="s">
        <v>39</v>
      </c>
      <c r="C7" s="20">
        <v>25</v>
      </c>
      <c r="D7" s="20">
        <v>20</v>
      </c>
      <c r="E7" s="20">
        <v>25</v>
      </c>
      <c r="F7" s="20">
        <v>20</v>
      </c>
      <c r="G7" s="20">
        <v>15</v>
      </c>
      <c r="H7" s="20">
        <v>17</v>
      </c>
      <c r="I7" s="20">
        <v>15</v>
      </c>
      <c r="J7" s="20">
        <v>17</v>
      </c>
      <c r="K7" s="20">
        <v>10</v>
      </c>
      <c r="L7" s="20">
        <v>7</v>
      </c>
      <c r="M7" s="20">
        <v>10</v>
      </c>
      <c r="N7" s="20">
        <v>4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0">
        <f t="shared" si="0"/>
        <v>50</v>
      </c>
      <c r="BD7" s="20">
        <f t="shared" si="5"/>
        <v>44</v>
      </c>
      <c r="BE7" s="20">
        <f t="shared" si="6"/>
        <v>50</v>
      </c>
      <c r="BF7" s="20">
        <f t="shared" si="7"/>
        <v>41</v>
      </c>
      <c r="BG7" s="21"/>
      <c r="BH7" s="20">
        <v>0</v>
      </c>
      <c r="BI7" s="20">
        <v>0</v>
      </c>
      <c r="BJ7" s="20">
        <v>0</v>
      </c>
      <c r="BK7" s="20">
        <v>0</v>
      </c>
      <c r="BL7" s="20">
        <v>2</v>
      </c>
      <c r="BM7" s="20">
        <v>1</v>
      </c>
      <c r="BN7" s="20">
        <v>2</v>
      </c>
      <c r="BO7" s="20">
        <v>0</v>
      </c>
      <c r="BP7" s="34">
        <f t="shared" si="8"/>
        <v>2</v>
      </c>
      <c r="BQ7" s="35">
        <f t="shared" si="4"/>
        <v>49</v>
      </c>
      <c r="BR7" s="35">
        <f t="shared" si="9"/>
        <v>24.5</v>
      </c>
      <c r="BS7" s="20"/>
      <c r="BT7" s="20"/>
      <c r="BU7" s="20"/>
      <c r="BV7" s="20"/>
      <c r="BW7" s="20"/>
      <c r="BX7" s="20"/>
      <c r="BY7" s="20"/>
      <c r="BZ7" s="20"/>
      <c r="CA7" s="20"/>
      <c r="CB7" s="20"/>
    </row>
    <row r="8" spans="1:80" s="2" customFormat="1" ht="30">
      <c r="A8" s="19" t="s">
        <v>45</v>
      </c>
      <c r="B8" s="18" t="s">
        <v>39</v>
      </c>
      <c r="C8" s="20">
        <v>31</v>
      </c>
      <c r="D8" s="20">
        <v>39</v>
      </c>
      <c r="E8" s="20">
        <v>5</v>
      </c>
      <c r="F8" s="20">
        <v>5</v>
      </c>
      <c r="G8" s="20">
        <v>9</v>
      </c>
      <c r="H8" s="20">
        <v>13</v>
      </c>
      <c r="I8" s="20">
        <v>4</v>
      </c>
      <c r="J8" s="20">
        <v>2</v>
      </c>
      <c r="K8" s="20">
        <v>21</v>
      </c>
      <c r="L8" s="20">
        <v>20</v>
      </c>
      <c r="M8" s="20">
        <v>5</v>
      </c>
      <c r="N8" s="20">
        <v>5</v>
      </c>
      <c r="O8" s="20">
        <v>3</v>
      </c>
      <c r="P8" s="20">
        <v>5</v>
      </c>
      <c r="Q8" s="20">
        <v>0</v>
      </c>
      <c r="R8" s="20">
        <v>1</v>
      </c>
      <c r="S8" s="20">
        <v>8</v>
      </c>
      <c r="T8" s="20">
        <v>7</v>
      </c>
      <c r="U8" s="20">
        <v>3</v>
      </c>
      <c r="V8" s="20">
        <v>2</v>
      </c>
      <c r="W8" s="20">
        <v>5</v>
      </c>
      <c r="X8" s="20">
        <v>3</v>
      </c>
      <c r="Y8" s="20">
        <v>1</v>
      </c>
      <c r="Z8" s="20">
        <v>1</v>
      </c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0">
        <f t="shared" si="0"/>
        <v>77</v>
      </c>
      <c r="BD8" s="20">
        <f t="shared" si="5"/>
        <v>87</v>
      </c>
      <c r="BE8" s="20">
        <f t="shared" si="6"/>
        <v>18</v>
      </c>
      <c r="BF8" s="20">
        <f t="shared" si="7"/>
        <v>16</v>
      </c>
      <c r="BG8" s="21"/>
      <c r="BH8" s="20">
        <v>4</v>
      </c>
      <c r="BI8" s="20">
        <v>1</v>
      </c>
      <c r="BJ8" s="20">
        <v>3</v>
      </c>
      <c r="BK8" s="20">
        <v>1</v>
      </c>
      <c r="BL8" s="20">
        <v>3</v>
      </c>
      <c r="BM8" s="20"/>
      <c r="BN8" s="20">
        <v>6</v>
      </c>
      <c r="BO8" s="20">
        <v>0</v>
      </c>
      <c r="BP8" s="34">
        <f t="shared" si="8"/>
        <v>8</v>
      </c>
      <c r="BQ8" s="35">
        <f t="shared" si="4"/>
        <v>94</v>
      </c>
      <c r="BR8" s="35">
        <f t="shared" si="9"/>
        <v>11.75</v>
      </c>
      <c r="BS8" s="20"/>
      <c r="BT8" s="20"/>
      <c r="BU8" s="20"/>
      <c r="BV8" s="20"/>
      <c r="BW8" s="20"/>
      <c r="BX8" s="20"/>
      <c r="BY8" s="20"/>
      <c r="BZ8" s="20"/>
      <c r="CA8" s="20"/>
      <c r="CB8" s="20"/>
    </row>
    <row r="9" spans="1:80" s="2" customFormat="1" ht="30">
      <c r="A9" s="19" t="s">
        <v>46</v>
      </c>
      <c r="B9" s="18" t="s">
        <v>48</v>
      </c>
      <c r="C9" s="20">
        <v>14</v>
      </c>
      <c r="D9" s="20">
        <v>9</v>
      </c>
      <c r="E9" s="20">
        <v>0</v>
      </c>
      <c r="F9" s="20">
        <v>0</v>
      </c>
      <c r="G9" s="20">
        <v>2</v>
      </c>
      <c r="H9" s="20">
        <v>2</v>
      </c>
      <c r="I9" s="20">
        <v>0</v>
      </c>
      <c r="J9" s="20">
        <v>0</v>
      </c>
      <c r="K9" s="20">
        <v>3</v>
      </c>
      <c r="L9" s="20">
        <v>4</v>
      </c>
      <c r="M9" s="20">
        <v>0</v>
      </c>
      <c r="N9" s="20">
        <v>0</v>
      </c>
      <c r="O9" s="20">
        <v>4</v>
      </c>
      <c r="P9" s="20">
        <v>5</v>
      </c>
      <c r="Q9" s="20">
        <v>0</v>
      </c>
      <c r="R9" s="20">
        <v>0</v>
      </c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0">
        <f t="shared" si="0"/>
        <v>23</v>
      </c>
      <c r="BD9" s="20">
        <f t="shared" si="5"/>
        <v>20</v>
      </c>
      <c r="BE9" s="20">
        <f t="shared" si="6"/>
        <v>0</v>
      </c>
      <c r="BF9" s="20">
        <f t="shared" si="7"/>
        <v>0</v>
      </c>
      <c r="BG9" s="21"/>
      <c r="BH9" s="20">
        <v>0</v>
      </c>
      <c r="BI9" s="20">
        <v>0</v>
      </c>
      <c r="BJ9" s="20">
        <v>0</v>
      </c>
      <c r="BK9" s="20">
        <v>0</v>
      </c>
      <c r="BL9" s="20">
        <v>3</v>
      </c>
      <c r="BM9" s="20">
        <v>1</v>
      </c>
      <c r="BN9" s="20">
        <v>1</v>
      </c>
      <c r="BO9" s="20">
        <v>0</v>
      </c>
      <c r="BP9" s="34">
        <f t="shared" si="8"/>
        <v>3</v>
      </c>
      <c r="BQ9" s="35">
        <f t="shared" si="4"/>
        <v>20</v>
      </c>
      <c r="BR9" s="35">
        <f t="shared" si="9"/>
        <v>6.666666666666667</v>
      </c>
      <c r="BS9" s="20"/>
      <c r="BT9" s="20"/>
      <c r="BU9" s="20"/>
      <c r="BV9" s="20"/>
      <c r="BW9" s="20"/>
      <c r="BX9" s="20"/>
      <c r="BY9" s="20"/>
      <c r="BZ9" s="20"/>
      <c r="CA9" s="20"/>
      <c r="CB9" s="20"/>
    </row>
    <row r="10" spans="1:80" s="2" customFormat="1" ht="30">
      <c r="A10" s="19" t="s">
        <v>47</v>
      </c>
      <c r="B10" s="18" t="s">
        <v>48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0">
        <v>6</v>
      </c>
      <c r="AB10" s="20">
        <v>4</v>
      </c>
      <c r="AC10" s="20">
        <v>0</v>
      </c>
      <c r="AD10" s="20">
        <v>1</v>
      </c>
      <c r="AE10" s="20">
        <v>19</v>
      </c>
      <c r="AF10" s="20">
        <v>18</v>
      </c>
      <c r="AG10" s="20">
        <v>3</v>
      </c>
      <c r="AH10" s="20">
        <v>3</v>
      </c>
      <c r="AI10" s="20">
        <v>30</v>
      </c>
      <c r="AJ10" s="20">
        <v>43</v>
      </c>
      <c r="AK10" s="20">
        <v>3</v>
      </c>
      <c r="AL10" s="20">
        <v>8</v>
      </c>
      <c r="AM10" s="20">
        <v>54</v>
      </c>
      <c r="AN10" s="20">
        <v>53</v>
      </c>
      <c r="AO10" s="20">
        <v>1</v>
      </c>
      <c r="AP10" s="20">
        <v>7</v>
      </c>
      <c r="AQ10" s="20">
        <v>59</v>
      </c>
      <c r="AR10" s="20">
        <v>56</v>
      </c>
      <c r="AS10" s="20">
        <v>1</v>
      </c>
      <c r="AT10" s="20">
        <v>5</v>
      </c>
      <c r="AU10" s="20">
        <v>35</v>
      </c>
      <c r="AV10" s="20">
        <v>20</v>
      </c>
      <c r="AW10" s="20">
        <v>1</v>
      </c>
      <c r="AX10" s="20">
        <v>3</v>
      </c>
      <c r="AY10" s="20">
        <v>15</v>
      </c>
      <c r="AZ10" s="20">
        <v>17</v>
      </c>
      <c r="BA10" s="20">
        <v>1</v>
      </c>
      <c r="BB10" s="20">
        <v>2</v>
      </c>
      <c r="BC10" s="20">
        <f t="shared" si="0"/>
        <v>218</v>
      </c>
      <c r="BD10" s="20">
        <f t="shared" si="5"/>
        <v>211</v>
      </c>
      <c r="BE10" s="20">
        <f t="shared" si="6"/>
        <v>10</v>
      </c>
      <c r="BF10" s="20">
        <f t="shared" si="7"/>
        <v>29</v>
      </c>
      <c r="BG10" s="21"/>
      <c r="BH10" s="20">
        <v>9</v>
      </c>
      <c r="BI10" s="20">
        <v>7</v>
      </c>
      <c r="BJ10" s="20">
        <v>1</v>
      </c>
      <c r="BK10" s="20">
        <v>1</v>
      </c>
      <c r="BL10" s="20">
        <v>4</v>
      </c>
      <c r="BM10" s="20">
        <v>0</v>
      </c>
      <c r="BN10" s="20">
        <v>0</v>
      </c>
      <c r="BO10" s="20">
        <v>0</v>
      </c>
      <c r="BP10" s="34">
        <f t="shared" si="8"/>
        <v>13</v>
      </c>
      <c r="BQ10" s="35">
        <f t="shared" si="4"/>
        <v>429</v>
      </c>
      <c r="BR10" s="35">
        <f t="shared" si="9"/>
        <v>33</v>
      </c>
      <c r="BS10" s="20"/>
      <c r="BT10" s="20"/>
      <c r="BU10" s="20"/>
      <c r="BV10" s="20"/>
      <c r="BW10" s="20"/>
      <c r="BX10" s="20"/>
      <c r="BY10" s="20"/>
      <c r="BZ10" s="20"/>
      <c r="CA10" s="20"/>
      <c r="CB10" s="20"/>
    </row>
    <row r="11" spans="1:80" s="2" customFormat="1" ht="45">
      <c r="A11" s="19" t="s">
        <v>75</v>
      </c>
      <c r="B11" s="18" t="s">
        <v>48</v>
      </c>
      <c r="C11" s="20">
        <v>45</v>
      </c>
      <c r="D11" s="20">
        <v>34</v>
      </c>
      <c r="E11" s="20">
        <v>0</v>
      </c>
      <c r="F11" s="20">
        <v>0</v>
      </c>
      <c r="G11" s="20">
        <v>7</v>
      </c>
      <c r="H11" s="20">
        <v>12</v>
      </c>
      <c r="I11" s="20">
        <v>0</v>
      </c>
      <c r="J11" s="20">
        <v>0</v>
      </c>
      <c r="K11" s="20">
        <v>4</v>
      </c>
      <c r="L11" s="20">
        <v>7</v>
      </c>
      <c r="M11" s="20">
        <v>0</v>
      </c>
      <c r="N11" s="20">
        <v>0</v>
      </c>
      <c r="O11" s="20">
        <v>7</v>
      </c>
      <c r="P11" s="20">
        <v>10</v>
      </c>
      <c r="Q11" s="20">
        <v>0</v>
      </c>
      <c r="R11" s="20">
        <v>0</v>
      </c>
      <c r="S11" s="20">
        <v>11</v>
      </c>
      <c r="T11" s="20">
        <v>8</v>
      </c>
      <c r="U11" s="20">
        <v>0</v>
      </c>
      <c r="V11" s="20">
        <v>0</v>
      </c>
      <c r="W11" s="20">
        <v>10</v>
      </c>
      <c r="X11" s="20">
        <v>1</v>
      </c>
      <c r="Y11" s="20">
        <v>0</v>
      </c>
      <c r="Z11" s="20">
        <v>0</v>
      </c>
      <c r="AA11" s="20">
        <v>12</v>
      </c>
      <c r="AB11" s="20">
        <v>10</v>
      </c>
      <c r="AC11" s="20">
        <v>0</v>
      </c>
      <c r="AD11" s="20">
        <v>1</v>
      </c>
      <c r="AE11" s="20">
        <v>7</v>
      </c>
      <c r="AF11" s="20">
        <v>15</v>
      </c>
      <c r="AG11" s="20">
        <v>1</v>
      </c>
      <c r="AH11" s="20">
        <v>1</v>
      </c>
      <c r="AI11" s="20">
        <v>14</v>
      </c>
      <c r="AJ11" s="20">
        <v>8</v>
      </c>
      <c r="AK11" s="20">
        <v>0</v>
      </c>
      <c r="AL11" s="20">
        <v>0</v>
      </c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0">
        <f t="shared" si="0"/>
        <v>117</v>
      </c>
      <c r="BD11" s="20">
        <f t="shared" si="5"/>
        <v>105</v>
      </c>
      <c r="BE11" s="20">
        <f t="shared" si="6"/>
        <v>1</v>
      </c>
      <c r="BF11" s="20">
        <f t="shared" si="7"/>
        <v>2</v>
      </c>
      <c r="BG11" s="21"/>
      <c r="BH11" s="20">
        <v>5</v>
      </c>
      <c r="BI11" s="20">
        <v>5</v>
      </c>
      <c r="BJ11" s="20">
        <v>0</v>
      </c>
      <c r="BK11" s="20">
        <v>0</v>
      </c>
      <c r="BL11" s="20">
        <v>3</v>
      </c>
      <c r="BM11" s="20">
        <v>1</v>
      </c>
      <c r="BN11" s="20">
        <v>1</v>
      </c>
      <c r="BO11" s="20">
        <v>0</v>
      </c>
      <c r="BP11" s="34">
        <f t="shared" si="8"/>
        <v>8</v>
      </c>
      <c r="BQ11" s="35">
        <f t="shared" si="4"/>
        <v>143</v>
      </c>
      <c r="BR11" s="35">
        <f t="shared" si="9"/>
        <v>17.875</v>
      </c>
      <c r="BS11" s="20"/>
      <c r="BT11" s="20"/>
      <c r="BU11" s="20"/>
      <c r="BV11" s="20"/>
      <c r="BW11" s="20"/>
      <c r="BX11" s="20"/>
      <c r="BY11" s="20"/>
      <c r="BZ11" s="20"/>
      <c r="CA11" s="20"/>
      <c r="CB11" s="20"/>
    </row>
    <row r="12" spans="1:80" s="2" customFormat="1" ht="30">
      <c r="A12" s="19" t="s">
        <v>51</v>
      </c>
      <c r="B12" s="18" t="s">
        <v>48</v>
      </c>
      <c r="C12" s="20">
        <v>18</v>
      </c>
      <c r="D12" s="20">
        <v>10</v>
      </c>
      <c r="E12" s="20">
        <v>4</v>
      </c>
      <c r="F12" s="20">
        <v>2</v>
      </c>
      <c r="G12" s="20">
        <v>7</v>
      </c>
      <c r="H12" s="20">
        <v>5</v>
      </c>
      <c r="I12" s="20">
        <v>0</v>
      </c>
      <c r="J12" s="20">
        <v>0</v>
      </c>
      <c r="K12" s="20">
        <v>5</v>
      </c>
      <c r="L12" s="20">
        <v>5</v>
      </c>
      <c r="M12" s="20">
        <v>0</v>
      </c>
      <c r="N12" s="20">
        <v>2</v>
      </c>
      <c r="O12" s="20">
        <v>3</v>
      </c>
      <c r="P12" s="20">
        <v>4</v>
      </c>
      <c r="Q12" s="20">
        <v>2</v>
      </c>
      <c r="R12" s="20">
        <v>0</v>
      </c>
      <c r="S12" s="39">
        <v>3</v>
      </c>
      <c r="T12" s="39">
        <v>3</v>
      </c>
      <c r="U12" s="20">
        <v>0</v>
      </c>
      <c r="V12" s="20">
        <v>0</v>
      </c>
      <c r="W12" s="20">
        <v>2</v>
      </c>
      <c r="X12" s="20">
        <v>4</v>
      </c>
      <c r="Y12" s="20">
        <v>0</v>
      </c>
      <c r="Z12" s="20">
        <v>0</v>
      </c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0">
        <f t="shared" si="0"/>
        <v>38</v>
      </c>
      <c r="BD12" s="20">
        <f t="shared" si="5"/>
        <v>31</v>
      </c>
      <c r="BE12" s="20">
        <f t="shared" si="6"/>
        <v>6</v>
      </c>
      <c r="BF12" s="20">
        <f t="shared" si="7"/>
        <v>4</v>
      </c>
      <c r="BG12" s="21"/>
      <c r="BH12" s="20">
        <v>2</v>
      </c>
      <c r="BI12" s="20">
        <v>2</v>
      </c>
      <c r="BJ12" s="20">
        <v>0</v>
      </c>
      <c r="BK12" s="20">
        <v>0</v>
      </c>
      <c r="BL12" s="20">
        <v>2</v>
      </c>
      <c r="BM12" s="20">
        <v>0</v>
      </c>
      <c r="BN12" s="20">
        <v>0</v>
      </c>
      <c r="BO12" s="20">
        <v>0</v>
      </c>
      <c r="BP12" s="34">
        <f t="shared" si="8"/>
        <v>4</v>
      </c>
      <c r="BQ12" s="35">
        <f t="shared" si="4"/>
        <v>41</v>
      </c>
      <c r="BR12" s="35">
        <f t="shared" si="9"/>
        <v>10.25</v>
      </c>
      <c r="BS12" s="20"/>
      <c r="BT12" s="20"/>
      <c r="BU12" s="20"/>
      <c r="BV12" s="20"/>
      <c r="BW12" s="20"/>
      <c r="BX12" s="20"/>
      <c r="BY12" s="20"/>
      <c r="BZ12" s="20"/>
      <c r="CA12" s="20"/>
      <c r="CB12" s="20"/>
    </row>
    <row r="13" spans="1:80" s="2" customFormat="1" ht="30">
      <c r="A13" s="19" t="s">
        <v>52</v>
      </c>
      <c r="B13" s="18" t="s">
        <v>48</v>
      </c>
      <c r="C13" s="20">
        <v>13</v>
      </c>
      <c r="D13" s="20">
        <v>12</v>
      </c>
      <c r="E13" s="20">
        <v>0</v>
      </c>
      <c r="F13" s="20">
        <v>0</v>
      </c>
      <c r="G13" s="20">
        <v>5</v>
      </c>
      <c r="H13" s="20">
        <v>10</v>
      </c>
      <c r="I13" s="20">
        <v>0</v>
      </c>
      <c r="J13" s="20">
        <v>0</v>
      </c>
      <c r="K13" s="39">
        <v>1</v>
      </c>
      <c r="L13" s="39">
        <v>5</v>
      </c>
      <c r="M13" s="20">
        <v>0</v>
      </c>
      <c r="N13" s="20">
        <v>0</v>
      </c>
      <c r="O13" s="20">
        <v>6</v>
      </c>
      <c r="P13" s="20">
        <v>2</v>
      </c>
      <c r="Q13" s="20">
        <v>0</v>
      </c>
      <c r="R13" s="20">
        <v>0</v>
      </c>
      <c r="S13" s="20">
        <v>0</v>
      </c>
      <c r="T13" s="20">
        <v>6</v>
      </c>
      <c r="U13" s="20">
        <v>0</v>
      </c>
      <c r="V13" s="20">
        <v>0</v>
      </c>
      <c r="W13" s="20">
        <v>1</v>
      </c>
      <c r="X13" s="20">
        <v>4</v>
      </c>
      <c r="Y13" s="20">
        <v>0</v>
      </c>
      <c r="Z13" s="20">
        <v>0</v>
      </c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0">
        <f t="shared" si="0"/>
        <v>26</v>
      </c>
      <c r="BD13" s="20">
        <f t="shared" si="5"/>
        <v>39</v>
      </c>
      <c r="BE13" s="20">
        <f t="shared" si="6"/>
        <v>0</v>
      </c>
      <c r="BF13" s="20">
        <f t="shared" si="7"/>
        <v>0</v>
      </c>
      <c r="BG13" s="21"/>
      <c r="BH13" s="20">
        <v>2</v>
      </c>
      <c r="BI13" s="20">
        <v>2</v>
      </c>
      <c r="BJ13" s="20">
        <v>0</v>
      </c>
      <c r="BK13" s="20">
        <v>0</v>
      </c>
      <c r="BL13" s="20">
        <v>2</v>
      </c>
      <c r="BM13" s="20">
        <v>0</v>
      </c>
      <c r="BN13" s="20">
        <v>2</v>
      </c>
      <c r="BO13" s="20">
        <v>0</v>
      </c>
      <c r="BP13" s="34">
        <f t="shared" si="8"/>
        <v>4</v>
      </c>
      <c r="BQ13" s="35">
        <f t="shared" si="4"/>
        <v>40</v>
      </c>
      <c r="BR13" s="35">
        <f t="shared" si="9"/>
        <v>10</v>
      </c>
      <c r="BS13" s="20"/>
      <c r="BT13" s="20"/>
      <c r="BU13" s="20"/>
      <c r="BV13" s="20"/>
      <c r="BW13" s="20"/>
      <c r="BX13" s="20"/>
      <c r="BY13" s="20"/>
      <c r="BZ13" s="20"/>
      <c r="CA13" s="20"/>
      <c r="CB13" s="20"/>
    </row>
    <row r="14" spans="1:80" s="2" customFormat="1" ht="30">
      <c r="A14" s="19" t="s">
        <v>53</v>
      </c>
      <c r="B14" s="25" t="s">
        <v>54</v>
      </c>
      <c r="C14" s="20">
        <v>22</v>
      </c>
      <c r="D14" s="20">
        <v>14</v>
      </c>
      <c r="E14" s="20">
        <v>2</v>
      </c>
      <c r="F14" s="20">
        <v>1</v>
      </c>
      <c r="G14" s="20">
        <v>5</v>
      </c>
      <c r="H14" s="20">
        <v>5</v>
      </c>
      <c r="I14" s="20">
        <v>2</v>
      </c>
      <c r="J14" s="20">
        <v>2</v>
      </c>
      <c r="K14" s="20">
        <v>6</v>
      </c>
      <c r="L14" s="20">
        <v>2</v>
      </c>
      <c r="M14" s="20">
        <v>0</v>
      </c>
      <c r="N14" s="20">
        <v>0</v>
      </c>
      <c r="O14" s="20">
        <v>3</v>
      </c>
      <c r="P14" s="20">
        <v>8</v>
      </c>
      <c r="Q14" s="20">
        <v>1</v>
      </c>
      <c r="R14" s="20">
        <v>2</v>
      </c>
      <c r="S14" s="20">
        <v>6</v>
      </c>
      <c r="T14" s="20">
        <v>7</v>
      </c>
      <c r="U14" s="20">
        <v>0</v>
      </c>
      <c r="V14" s="20">
        <v>1</v>
      </c>
      <c r="W14" s="20">
        <v>7</v>
      </c>
      <c r="X14" s="20">
        <v>2</v>
      </c>
      <c r="Y14" s="20">
        <v>1</v>
      </c>
      <c r="Z14" s="20">
        <v>0</v>
      </c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0">
        <f t="shared" si="0"/>
        <v>49</v>
      </c>
      <c r="BD14" s="20">
        <f t="shared" si="5"/>
        <v>38</v>
      </c>
      <c r="BE14" s="20">
        <f t="shared" si="6"/>
        <v>6</v>
      </c>
      <c r="BF14" s="20">
        <f t="shared" si="7"/>
        <v>6</v>
      </c>
      <c r="BG14" s="21"/>
      <c r="BH14" s="20">
        <v>2</v>
      </c>
      <c r="BI14" s="20">
        <v>2</v>
      </c>
      <c r="BJ14" s="20">
        <v>0</v>
      </c>
      <c r="BK14" s="20">
        <v>1</v>
      </c>
      <c r="BL14" s="20">
        <v>0</v>
      </c>
      <c r="BM14" s="20">
        <v>2</v>
      </c>
      <c r="BN14" s="20">
        <v>2</v>
      </c>
      <c r="BO14" s="20">
        <v>0</v>
      </c>
      <c r="BP14" s="34">
        <f t="shared" si="8"/>
        <v>3</v>
      </c>
      <c r="BQ14" s="35">
        <f t="shared" si="4"/>
        <v>51</v>
      </c>
      <c r="BR14" s="35">
        <f t="shared" si="9"/>
        <v>17</v>
      </c>
      <c r="BS14" s="20"/>
      <c r="BT14" s="20"/>
      <c r="BU14" s="20"/>
      <c r="BV14" s="20"/>
      <c r="BW14" s="20"/>
      <c r="BX14" s="20"/>
      <c r="BY14" s="20"/>
      <c r="BZ14" s="20"/>
      <c r="CA14" s="20"/>
      <c r="CB14" s="20"/>
    </row>
    <row r="15" spans="1:80" s="2" customFormat="1" ht="30">
      <c r="A15" s="19" t="s">
        <v>64</v>
      </c>
      <c r="B15" s="25" t="s">
        <v>54</v>
      </c>
      <c r="C15" s="20">
        <v>16</v>
      </c>
      <c r="D15" s="20">
        <v>15</v>
      </c>
      <c r="E15" s="20">
        <v>0</v>
      </c>
      <c r="F15" s="20">
        <v>0</v>
      </c>
      <c r="G15" s="20">
        <v>7</v>
      </c>
      <c r="H15" s="20">
        <v>3</v>
      </c>
      <c r="I15" s="20">
        <v>0</v>
      </c>
      <c r="J15" s="20">
        <v>0</v>
      </c>
      <c r="K15" s="20">
        <v>4</v>
      </c>
      <c r="L15" s="20">
        <v>4</v>
      </c>
      <c r="M15" s="20">
        <v>0</v>
      </c>
      <c r="N15" s="20">
        <v>0</v>
      </c>
      <c r="O15" s="20">
        <v>6</v>
      </c>
      <c r="P15" s="20">
        <v>5</v>
      </c>
      <c r="Q15" s="20">
        <v>0</v>
      </c>
      <c r="R15" s="20">
        <v>0</v>
      </c>
      <c r="S15" s="20">
        <v>5</v>
      </c>
      <c r="T15" s="20">
        <v>3</v>
      </c>
      <c r="U15" s="20">
        <v>0</v>
      </c>
      <c r="V15" s="20">
        <v>0</v>
      </c>
      <c r="W15" s="20">
        <v>6</v>
      </c>
      <c r="X15" s="20">
        <v>7</v>
      </c>
      <c r="Y15" s="20">
        <v>0</v>
      </c>
      <c r="Z15" s="20">
        <v>0</v>
      </c>
      <c r="AA15" s="20">
        <v>11</v>
      </c>
      <c r="AB15" s="20">
        <v>10</v>
      </c>
      <c r="AC15" s="20">
        <v>0</v>
      </c>
      <c r="AD15" s="20">
        <v>0</v>
      </c>
      <c r="AE15" s="20">
        <v>8</v>
      </c>
      <c r="AF15" s="20">
        <v>8</v>
      </c>
      <c r="AG15" s="20">
        <v>0</v>
      </c>
      <c r="AH15" s="20">
        <v>0</v>
      </c>
      <c r="AI15" s="20">
        <v>6</v>
      </c>
      <c r="AJ15" s="20">
        <v>2</v>
      </c>
      <c r="AK15" s="20">
        <v>0</v>
      </c>
      <c r="AL15" s="20">
        <v>0</v>
      </c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0">
        <f t="shared" si="0"/>
        <v>69</v>
      </c>
      <c r="BD15" s="20">
        <f t="shared" si="5"/>
        <v>57</v>
      </c>
      <c r="BE15" s="20">
        <f t="shared" si="6"/>
        <v>0</v>
      </c>
      <c r="BF15" s="20">
        <f t="shared" si="7"/>
        <v>0</v>
      </c>
      <c r="BG15" s="21"/>
      <c r="BH15" s="20">
        <v>1</v>
      </c>
      <c r="BI15" s="20">
        <v>1</v>
      </c>
      <c r="BJ15" s="20">
        <v>0</v>
      </c>
      <c r="BK15" s="20">
        <v>2</v>
      </c>
      <c r="BL15" s="20">
        <v>1</v>
      </c>
      <c r="BM15" s="20">
        <v>1</v>
      </c>
      <c r="BN15" s="20">
        <v>1</v>
      </c>
      <c r="BO15" s="20">
        <v>0</v>
      </c>
      <c r="BP15" s="34">
        <f t="shared" si="8"/>
        <v>4</v>
      </c>
      <c r="BQ15" s="35">
        <f t="shared" si="4"/>
        <v>95</v>
      </c>
      <c r="BR15" s="35">
        <f t="shared" si="9"/>
        <v>23.75</v>
      </c>
      <c r="BS15" s="20"/>
      <c r="BT15" s="20"/>
      <c r="BU15" s="20"/>
      <c r="BV15" s="20"/>
      <c r="BW15" s="20"/>
      <c r="BX15" s="20"/>
      <c r="BY15" s="20"/>
      <c r="BZ15" s="20"/>
      <c r="CA15" s="20"/>
      <c r="CB15" s="20"/>
    </row>
    <row r="16" spans="1:80" s="2" customFormat="1" ht="30">
      <c r="A16" s="19" t="s">
        <v>65</v>
      </c>
      <c r="B16" s="25" t="s">
        <v>54</v>
      </c>
      <c r="C16" s="20">
        <v>17</v>
      </c>
      <c r="D16" s="20">
        <v>12</v>
      </c>
      <c r="E16" s="20">
        <v>0</v>
      </c>
      <c r="F16" s="20">
        <v>0</v>
      </c>
      <c r="G16" s="20">
        <v>5</v>
      </c>
      <c r="H16" s="20">
        <v>7</v>
      </c>
      <c r="I16" s="20">
        <v>0</v>
      </c>
      <c r="J16" s="20">
        <v>0</v>
      </c>
      <c r="K16" s="20">
        <v>4</v>
      </c>
      <c r="L16" s="20">
        <v>5</v>
      </c>
      <c r="M16" s="20">
        <v>0</v>
      </c>
      <c r="N16" s="20">
        <v>0</v>
      </c>
      <c r="O16" s="20">
        <v>0</v>
      </c>
      <c r="P16" s="20">
        <v>9</v>
      </c>
      <c r="Q16" s="20">
        <v>0</v>
      </c>
      <c r="R16" s="20">
        <v>0</v>
      </c>
      <c r="S16" s="39">
        <v>2</v>
      </c>
      <c r="T16" s="39">
        <v>2</v>
      </c>
      <c r="U16" s="20">
        <v>0</v>
      </c>
      <c r="V16" s="20">
        <v>0</v>
      </c>
      <c r="W16" s="20">
        <v>2</v>
      </c>
      <c r="X16" s="20">
        <v>3</v>
      </c>
      <c r="Y16" s="20">
        <v>0</v>
      </c>
      <c r="Z16" s="20">
        <v>0</v>
      </c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0">
        <f t="shared" ref="BC16" si="10">C16+G16+K16+O16+S16+W16+AA16+AE16+AI16+AM16+AQ16+AU16+AY16</f>
        <v>30</v>
      </c>
      <c r="BD16" s="20">
        <f t="shared" ref="BD16" si="11">D16+H16+L16+P16+T16+X16+AB16+AF16+AJ16+AN16+AR16+AV16+AZ16</f>
        <v>38</v>
      </c>
      <c r="BE16" s="20">
        <f t="shared" ref="BE16" si="12">E16+I16+M16+Q16+U16+Y16+AC16+AG16+AK16+AO16+AS16+AW16+BA16</f>
        <v>0</v>
      </c>
      <c r="BF16" s="20">
        <f t="shared" ref="BF16" si="13">F16+J16+N16+R16+V16+Z16+AD16+AH16+AL16+AP16+AT16+AX16+BB16</f>
        <v>0</v>
      </c>
      <c r="BG16" s="21"/>
      <c r="BH16" s="20">
        <v>1</v>
      </c>
      <c r="BI16" s="20">
        <v>1</v>
      </c>
      <c r="BJ16" s="20">
        <v>0</v>
      </c>
      <c r="BK16" s="20">
        <v>1</v>
      </c>
      <c r="BL16" s="20">
        <v>1</v>
      </c>
      <c r="BM16" s="20">
        <v>1</v>
      </c>
      <c r="BN16" s="20">
        <v>0</v>
      </c>
      <c r="BO16" s="20">
        <v>0</v>
      </c>
      <c r="BP16" s="34">
        <f t="shared" si="8"/>
        <v>3</v>
      </c>
      <c r="BQ16" s="35">
        <f t="shared" si="4"/>
        <v>39</v>
      </c>
      <c r="BR16" s="35">
        <f t="shared" si="9"/>
        <v>13</v>
      </c>
      <c r="BS16" s="20"/>
      <c r="BT16" s="20"/>
      <c r="BU16" s="20"/>
      <c r="BV16" s="20"/>
      <c r="BW16" s="20"/>
      <c r="BX16" s="20"/>
      <c r="BY16" s="20"/>
      <c r="BZ16" s="20"/>
      <c r="CA16" s="20"/>
      <c r="CB16" s="20"/>
    </row>
    <row r="17" spans="1:80" s="2" customFormat="1" ht="30">
      <c r="A17" s="19" t="s">
        <v>49</v>
      </c>
      <c r="B17" s="18" t="s">
        <v>50</v>
      </c>
      <c r="C17" s="20">
        <v>26</v>
      </c>
      <c r="D17" s="20">
        <v>10</v>
      </c>
      <c r="E17" s="20">
        <v>0</v>
      </c>
      <c r="F17" s="20">
        <v>0</v>
      </c>
      <c r="G17" s="20">
        <v>8</v>
      </c>
      <c r="H17" s="20">
        <v>5</v>
      </c>
      <c r="I17" s="20">
        <v>0</v>
      </c>
      <c r="J17" s="20">
        <v>0</v>
      </c>
      <c r="K17" s="20">
        <v>5</v>
      </c>
      <c r="L17" s="20">
        <v>5</v>
      </c>
      <c r="M17" s="20">
        <v>0</v>
      </c>
      <c r="N17" s="20">
        <v>0</v>
      </c>
      <c r="O17" s="20">
        <v>2</v>
      </c>
      <c r="P17" s="20">
        <v>5</v>
      </c>
      <c r="Q17" s="20">
        <v>0</v>
      </c>
      <c r="R17" s="20">
        <v>0</v>
      </c>
      <c r="S17" s="39">
        <v>3</v>
      </c>
      <c r="T17" s="39">
        <v>2</v>
      </c>
      <c r="U17" s="20">
        <v>0</v>
      </c>
      <c r="V17" s="20">
        <v>0</v>
      </c>
      <c r="W17" s="20">
        <v>4</v>
      </c>
      <c r="X17" s="20">
        <v>3</v>
      </c>
      <c r="Y17" s="20">
        <v>0</v>
      </c>
      <c r="Z17" s="20">
        <v>0</v>
      </c>
      <c r="AA17" s="20">
        <v>1</v>
      </c>
      <c r="AB17" s="20">
        <v>4</v>
      </c>
      <c r="AC17" s="20">
        <v>0</v>
      </c>
      <c r="AD17" s="20">
        <v>0</v>
      </c>
      <c r="AE17" s="20">
        <v>3</v>
      </c>
      <c r="AF17" s="20">
        <v>5</v>
      </c>
      <c r="AG17" s="20">
        <v>0</v>
      </c>
      <c r="AH17" s="20">
        <v>0</v>
      </c>
      <c r="AI17" s="20">
        <v>4</v>
      </c>
      <c r="AJ17" s="20">
        <v>1</v>
      </c>
      <c r="AK17" s="20">
        <v>0</v>
      </c>
      <c r="AL17" s="20">
        <v>0</v>
      </c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0">
        <f t="shared" si="0"/>
        <v>56</v>
      </c>
      <c r="BD17" s="20">
        <f t="shared" si="5"/>
        <v>40</v>
      </c>
      <c r="BE17" s="20">
        <f t="shared" si="6"/>
        <v>0</v>
      </c>
      <c r="BF17" s="20">
        <f t="shared" si="7"/>
        <v>0</v>
      </c>
      <c r="BG17" s="21"/>
      <c r="BH17" s="20">
        <v>2</v>
      </c>
      <c r="BI17" s="20">
        <v>1</v>
      </c>
      <c r="BJ17" s="20">
        <v>1</v>
      </c>
      <c r="BK17" s="20">
        <v>2</v>
      </c>
      <c r="BL17" s="20">
        <v>3</v>
      </c>
      <c r="BM17" s="20">
        <v>1</v>
      </c>
      <c r="BN17" s="20">
        <v>1</v>
      </c>
      <c r="BO17" s="20">
        <v>0</v>
      </c>
      <c r="BP17" s="34">
        <f t="shared" si="8"/>
        <v>7</v>
      </c>
      <c r="BQ17" s="35">
        <f t="shared" si="4"/>
        <v>60</v>
      </c>
      <c r="BR17" s="35">
        <f t="shared" si="9"/>
        <v>8.5714285714285712</v>
      </c>
      <c r="BS17" s="20"/>
      <c r="BT17" s="20"/>
      <c r="BU17" s="20"/>
      <c r="BV17" s="20"/>
      <c r="BW17" s="20"/>
      <c r="BX17" s="20"/>
      <c r="BY17" s="20"/>
      <c r="BZ17" s="20"/>
      <c r="CA17" s="20"/>
      <c r="CB17" s="20"/>
    </row>
    <row r="18" spans="1:80" s="2" customFormat="1" ht="30">
      <c r="A18" s="19" t="s">
        <v>56</v>
      </c>
      <c r="B18" s="18" t="s">
        <v>57</v>
      </c>
      <c r="C18" s="20">
        <v>0</v>
      </c>
      <c r="D18" s="20">
        <v>0</v>
      </c>
      <c r="E18" s="20">
        <v>0</v>
      </c>
      <c r="F18" s="20">
        <v>0</v>
      </c>
      <c r="G18" s="20">
        <v>7</v>
      </c>
      <c r="H18" s="20">
        <v>0</v>
      </c>
      <c r="I18" s="20">
        <v>0</v>
      </c>
      <c r="J18" s="20">
        <v>0</v>
      </c>
      <c r="K18" s="20">
        <v>9</v>
      </c>
      <c r="L18" s="20">
        <v>5</v>
      </c>
      <c r="M18" s="20">
        <v>0</v>
      </c>
      <c r="N18" s="20">
        <v>0</v>
      </c>
      <c r="O18" s="20">
        <v>4</v>
      </c>
      <c r="P18" s="20">
        <v>1</v>
      </c>
      <c r="Q18" s="20">
        <v>0</v>
      </c>
      <c r="R18" s="20">
        <v>0</v>
      </c>
      <c r="S18" s="20">
        <v>3</v>
      </c>
      <c r="T18" s="20">
        <v>0</v>
      </c>
      <c r="U18" s="20">
        <v>0</v>
      </c>
      <c r="V18" s="20">
        <v>0</v>
      </c>
      <c r="W18" s="20">
        <v>3</v>
      </c>
      <c r="X18" s="20">
        <v>1</v>
      </c>
      <c r="Y18" s="20">
        <v>0</v>
      </c>
      <c r="Z18" s="20">
        <v>0</v>
      </c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0">
        <f t="shared" si="0"/>
        <v>26</v>
      </c>
      <c r="BD18" s="20">
        <f t="shared" si="5"/>
        <v>7</v>
      </c>
      <c r="BE18" s="20">
        <f t="shared" si="6"/>
        <v>0</v>
      </c>
      <c r="BF18" s="20">
        <f t="shared" si="7"/>
        <v>0</v>
      </c>
      <c r="BG18" s="21"/>
      <c r="BH18" s="20">
        <v>2</v>
      </c>
      <c r="BI18" s="20">
        <v>1</v>
      </c>
      <c r="BJ18" s="20">
        <v>1</v>
      </c>
      <c r="BK18" s="20">
        <v>1</v>
      </c>
      <c r="BL18" s="20">
        <v>0</v>
      </c>
      <c r="BM18" s="20">
        <v>0</v>
      </c>
      <c r="BN18" s="20">
        <v>1</v>
      </c>
      <c r="BO18" s="20">
        <f>BO193</f>
        <v>0</v>
      </c>
      <c r="BP18" s="34">
        <f t="shared" si="8"/>
        <v>3</v>
      </c>
      <c r="BQ18" s="35">
        <f t="shared" si="4"/>
        <v>33</v>
      </c>
      <c r="BR18" s="35">
        <f t="shared" si="9"/>
        <v>11</v>
      </c>
      <c r="BS18" s="20"/>
      <c r="BT18" s="20"/>
      <c r="BU18" s="20"/>
      <c r="BV18" s="20"/>
      <c r="BW18" s="20"/>
      <c r="BX18" s="20"/>
      <c r="BY18" s="20"/>
      <c r="BZ18" s="20"/>
      <c r="CA18" s="20"/>
      <c r="CB18" s="20"/>
    </row>
    <row r="19" spans="1:80" s="2" customFormat="1" ht="30">
      <c r="A19" s="19" t="s">
        <v>58</v>
      </c>
      <c r="B19" s="18" t="s">
        <v>57</v>
      </c>
      <c r="C19" s="20">
        <v>3</v>
      </c>
      <c r="D19" s="20">
        <v>2</v>
      </c>
      <c r="E19" s="20">
        <v>0</v>
      </c>
      <c r="F19" s="20">
        <v>0</v>
      </c>
      <c r="G19" s="20">
        <v>4</v>
      </c>
      <c r="H19" s="20">
        <v>3</v>
      </c>
      <c r="I19" s="20">
        <v>0</v>
      </c>
      <c r="J19" s="20">
        <v>0</v>
      </c>
      <c r="K19" s="20">
        <v>3</v>
      </c>
      <c r="L19" s="20">
        <v>1</v>
      </c>
      <c r="M19" s="20">
        <v>0</v>
      </c>
      <c r="N19" s="20">
        <v>0</v>
      </c>
      <c r="O19" s="20">
        <v>1</v>
      </c>
      <c r="P19" s="20">
        <v>1</v>
      </c>
      <c r="Q19" s="20">
        <v>9</v>
      </c>
      <c r="R19" s="20">
        <v>0</v>
      </c>
      <c r="S19" s="20">
        <v>2</v>
      </c>
      <c r="T19" s="20">
        <v>4</v>
      </c>
      <c r="U19" s="20">
        <v>0</v>
      </c>
      <c r="V19" s="20">
        <v>0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0">
        <f t="shared" si="0"/>
        <v>13</v>
      </c>
      <c r="BD19" s="20">
        <f t="shared" si="5"/>
        <v>11</v>
      </c>
      <c r="BE19" s="20">
        <f t="shared" si="6"/>
        <v>9</v>
      </c>
      <c r="BF19" s="20">
        <f t="shared" si="7"/>
        <v>0</v>
      </c>
      <c r="BG19" s="21"/>
      <c r="BH19" s="20"/>
      <c r="BI19" s="20"/>
      <c r="BJ19" s="20"/>
      <c r="BK19" s="20">
        <v>1</v>
      </c>
      <c r="BL19" s="20"/>
      <c r="BM19" s="20"/>
      <c r="BN19" s="20"/>
      <c r="BO19" s="20"/>
      <c r="BP19" s="34">
        <f t="shared" si="8"/>
        <v>1</v>
      </c>
      <c r="BQ19" s="35">
        <f t="shared" si="4"/>
        <v>19</v>
      </c>
      <c r="BR19" s="35">
        <f t="shared" si="9"/>
        <v>19</v>
      </c>
      <c r="BS19" s="20"/>
      <c r="BT19" s="20"/>
      <c r="BU19" s="20"/>
      <c r="BV19" s="20"/>
      <c r="BW19" s="20"/>
      <c r="BX19" s="20"/>
      <c r="BY19" s="20"/>
      <c r="BZ19" s="20"/>
      <c r="CA19" s="20"/>
      <c r="CB19" s="20"/>
    </row>
    <row r="20" spans="1:80" s="2" customFormat="1" ht="30">
      <c r="A20" s="19" t="s">
        <v>59</v>
      </c>
      <c r="B20" s="18" t="s">
        <v>57</v>
      </c>
      <c r="C20" s="20">
        <v>12</v>
      </c>
      <c r="D20" s="20">
        <v>18</v>
      </c>
      <c r="E20" s="20">
        <v>3</v>
      </c>
      <c r="F20" s="20">
        <v>4</v>
      </c>
      <c r="G20" s="20">
        <v>9</v>
      </c>
      <c r="H20" s="20">
        <v>5</v>
      </c>
      <c r="I20" s="20">
        <v>2</v>
      </c>
      <c r="J20" s="20">
        <v>2</v>
      </c>
      <c r="K20" s="20">
        <v>1</v>
      </c>
      <c r="L20" s="20">
        <v>5</v>
      </c>
      <c r="M20" s="20">
        <v>0</v>
      </c>
      <c r="N20" s="20">
        <v>0</v>
      </c>
      <c r="O20" s="20">
        <v>4</v>
      </c>
      <c r="P20" s="20">
        <v>4</v>
      </c>
      <c r="Q20" s="20">
        <v>0</v>
      </c>
      <c r="R20" s="20">
        <v>1</v>
      </c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0">
        <f t="shared" si="0"/>
        <v>26</v>
      </c>
      <c r="BD20" s="20">
        <f t="shared" si="5"/>
        <v>32</v>
      </c>
      <c r="BE20" s="20">
        <f t="shared" si="6"/>
        <v>5</v>
      </c>
      <c r="BF20" s="20">
        <f t="shared" si="7"/>
        <v>7</v>
      </c>
      <c r="BG20" s="21"/>
      <c r="BH20" s="20">
        <v>1</v>
      </c>
      <c r="BI20" s="20">
        <v>0</v>
      </c>
      <c r="BJ20" s="20">
        <v>1</v>
      </c>
      <c r="BK20" s="20">
        <v>1</v>
      </c>
      <c r="BL20" s="20">
        <v>0</v>
      </c>
      <c r="BM20" s="20">
        <v>1</v>
      </c>
      <c r="BN20" s="20">
        <v>2</v>
      </c>
      <c r="BO20" s="20">
        <v>0</v>
      </c>
      <c r="BP20" s="34">
        <f t="shared" si="8"/>
        <v>2</v>
      </c>
      <c r="BQ20" s="35">
        <f t="shared" si="4"/>
        <v>28</v>
      </c>
      <c r="BR20" s="35">
        <f t="shared" si="9"/>
        <v>14</v>
      </c>
      <c r="BS20" s="20"/>
      <c r="BT20" s="20"/>
      <c r="BU20" s="20"/>
      <c r="BV20" s="20"/>
      <c r="BW20" s="20"/>
      <c r="BX20" s="20"/>
      <c r="BY20" s="20"/>
      <c r="BZ20" s="20"/>
      <c r="CA20" s="20"/>
      <c r="CB20" s="20"/>
    </row>
    <row r="21" spans="1:80" s="2" customFormat="1" ht="30">
      <c r="A21" s="19" t="s">
        <v>60</v>
      </c>
      <c r="B21" s="18" t="s">
        <v>57</v>
      </c>
      <c r="C21" s="23">
        <v>0</v>
      </c>
      <c r="D21" s="20">
        <v>0</v>
      </c>
      <c r="E21" s="20">
        <v>0</v>
      </c>
      <c r="F21" s="20">
        <v>0</v>
      </c>
      <c r="G21" s="20">
        <v>8</v>
      </c>
      <c r="H21" s="20">
        <v>4</v>
      </c>
      <c r="I21" s="20">
        <v>1</v>
      </c>
      <c r="J21" s="20">
        <v>0</v>
      </c>
      <c r="K21" s="20">
        <v>1</v>
      </c>
      <c r="L21" s="20">
        <v>6</v>
      </c>
      <c r="M21" s="20">
        <v>1</v>
      </c>
      <c r="N21" s="20">
        <v>1</v>
      </c>
      <c r="O21" s="20">
        <v>8</v>
      </c>
      <c r="P21" s="20">
        <v>6</v>
      </c>
      <c r="Q21" s="20">
        <v>0</v>
      </c>
      <c r="R21" s="20">
        <v>2</v>
      </c>
      <c r="S21" s="20">
        <v>7</v>
      </c>
      <c r="T21" s="20">
        <v>10</v>
      </c>
      <c r="U21" s="20">
        <v>1</v>
      </c>
      <c r="V21" s="20">
        <v>3</v>
      </c>
      <c r="W21" s="20">
        <v>10</v>
      </c>
      <c r="X21" s="20">
        <v>7</v>
      </c>
      <c r="Y21" s="20">
        <v>1</v>
      </c>
      <c r="Z21" s="20">
        <v>1</v>
      </c>
      <c r="AA21" s="20">
        <v>15</v>
      </c>
      <c r="AB21" s="20">
        <v>22</v>
      </c>
      <c r="AC21" s="20">
        <v>2</v>
      </c>
      <c r="AD21" s="20">
        <v>3</v>
      </c>
      <c r="AE21" s="20">
        <v>18</v>
      </c>
      <c r="AF21" s="20">
        <v>9</v>
      </c>
      <c r="AG21" s="20">
        <v>1</v>
      </c>
      <c r="AH21" s="20">
        <v>1</v>
      </c>
      <c r="AI21" s="20">
        <v>9</v>
      </c>
      <c r="AJ21" s="20">
        <v>19</v>
      </c>
      <c r="AK21" s="20">
        <v>0</v>
      </c>
      <c r="AL21" s="20">
        <v>5</v>
      </c>
      <c r="AM21" s="20">
        <v>21</v>
      </c>
      <c r="AN21" s="20">
        <v>6</v>
      </c>
      <c r="AO21" s="20">
        <v>1</v>
      </c>
      <c r="AP21" s="20">
        <v>0</v>
      </c>
      <c r="AQ21" s="20">
        <v>15</v>
      </c>
      <c r="AR21" s="20">
        <v>15</v>
      </c>
      <c r="AS21" s="20">
        <v>0</v>
      </c>
      <c r="AT21" s="20">
        <v>0</v>
      </c>
      <c r="AU21" s="24"/>
      <c r="AV21" s="24"/>
      <c r="AW21" s="24"/>
      <c r="AX21" s="24"/>
      <c r="AY21" s="24"/>
      <c r="AZ21" s="24"/>
      <c r="BA21" s="24"/>
      <c r="BB21" s="24"/>
      <c r="BC21" s="20">
        <f t="shared" si="0"/>
        <v>112</v>
      </c>
      <c r="BD21" s="20">
        <f t="shared" si="5"/>
        <v>104</v>
      </c>
      <c r="BE21" s="20">
        <f t="shared" si="6"/>
        <v>8</v>
      </c>
      <c r="BF21" s="20">
        <f t="shared" si="7"/>
        <v>16</v>
      </c>
      <c r="BG21" s="21"/>
      <c r="BH21" s="20">
        <v>6</v>
      </c>
      <c r="BI21" s="20">
        <v>4</v>
      </c>
      <c r="BJ21" s="20">
        <v>1</v>
      </c>
      <c r="BK21" s="20"/>
      <c r="BL21" s="20">
        <v>3</v>
      </c>
      <c r="BM21" s="20">
        <v>2</v>
      </c>
      <c r="BN21" s="20">
        <v>3</v>
      </c>
      <c r="BO21" s="20">
        <v>0</v>
      </c>
      <c r="BP21" s="34">
        <f t="shared" si="8"/>
        <v>8</v>
      </c>
      <c r="BQ21" s="35">
        <f t="shared" si="4"/>
        <v>216</v>
      </c>
      <c r="BR21" s="35">
        <f t="shared" si="9"/>
        <v>27</v>
      </c>
      <c r="BS21" s="20"/>
      <c r="BT21" s="20"/>
      <c r="BU21" s="20"/>
      <c r="BV21" s="20"/>
      <c r="BW21" s="20"/>
      <c r="BX21" s="20"/>
      <c r="BY21" s="20"/>
      <c r="BZ21" s="20"/>
      <c r="CA21" s="20"/>
      <c r="CB21" s="20"/>
    </row>
    <row r="22" spans="1:80" s="2" customFormat="1" ht="30">
      <c r="A22" s="19" t="s">
        <v>61</v>
      </c>
      <c r="B22" s="18" t="s">
        <v>57</v>
      </c>
      <c r="C22" s="20">
        <v>6</v>
      </c>
      <c r="D22" s="20">
        <v>7</v>
      </c>
      <c r="E22" s="20">
        <v>0</v>
      </c>
      <c r="F22" s="20">
        <v>0</v>
      </c>
      <c r="G22" s="20">
        <v>15</v>
      </c>
      <c r="H22" s="20">
        <v>7</v>
      </c>
      <c r="I22" s="20">
        <v>0</v>
      </c>
      <c r="J22" s="20">
        <v>0</v>
      </c>
      <c r="K22" s="39">
        <v>3</v>
      </c>
      <c r="L22" s="39">
        <v>2</v>
      </c>
      <c r="M22" s="20">
        <v>0</v>
      </c>
      <c r="N22" s="20">
        <v>0</v>
      </c>
      <c r="O22" s="20">
        <v>3</v>
      </c>
      <c r="P22" s="20">
        <v>3</v>
      </c>
      <c r="Q22" s="20">
        <v>0</v>
      </c>
      <c r="R22" s="20">
        <v>0</v>
      </c>
      <c r="S22" s="20">
        <v>2</v>
      </c>
      <c r="T22" s="20">
        <v>2</v>
      </c>
      <c r="U22" s="20">
        <v>0</v>
      </c>
      <c r="V22" s="20">
        <v>0</v>
      </c>
      <c r="W22" s="20">
        <v>1</v>
      </c>
      <c r="X22" s="20">
        <v>1</v>
      </c>
      <c r="Y22" s="20">
        <v>0</v>
      </c>
      <c r="Z22" s="20">
        <v>0</v>
      </c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0">
        <f t="shared" si="0"/>
        <v>30</v>
      </c>
      <c r="BD22" s="20">
        <f t="shared" si="5"/>
        <v>22</v>
      </c>
      <c r="BE22" s="20">
        <f t="shared" si="6"/>
        <v>0</v>
      </c>
      <c r="BF22" s="20">
        <f t="shared" si="7"/>
        <v>0</v>
      </c>
      <c r="BG22" s="21"/>
      <c r="BH22" s="20">
        <v>2</v>
      </c>
      <c r="BI22" s="20">
        <v>2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34">
        <f t="shared" si="8"/>
        <v>2</v>
      </c>
      <c r="BQ22" s="35">
        <f t="shared" si="4"/>
        <v>39</v>
      </c>
      <c r="BR22" s="35">
        <f t="shared" si="9"/>
        <v>19.5</v>
      </c>
      <c r="BS22" s="20"/>
      <c r="BT22" s="20"/>
      <c r="BU22" s="20"/>
      <c r="BV22" s="20"/>
      <c r="BW22" s="20"/>
      <c r="BX22" s="20"/>
      <c r="BY22" s="20"/>
      <c r="BZ22" s="20"/>
      <c r="CA22" s="20"/>
      <c r="CB22" s="20"/>
    </row>
    <row r="23" spans="1:80" s="2" customFormat="1" ht="30">
      <c r="A23" s="19" t="s">
        <v>62</v>
      </c>
      <c r="B23" s="18" t="s">
        <v>57</v>
      </c>
      <c r="C23" s="20">
        <v>10</v>
      </c>
      <c r="D23" s="20">
        <v>9</v>
      </c>
      <c r="E23" s="20">
        <v>5</v>
      </c>
      <c r="F23" s="20">
        <v>4</v>
      </c>
      <c r="G23" s="20">
        <v>5</v>
      </c>
      <c r="H23" s="20">
        <v>5</v>
      </c>
      <c r="I23" s="20">
        <v>2</v>
      </c>
      <c r="J23" s="20">
        <v>2</v>
      </c>
      <c r="K23" s="20">
        <v>5</v>
      </c>
      <c r="L23" s="20">
        <v>1</v>
      </c>
      <c r="M23" s="20">
        <v>1</v>
      </c>
      <c r="N23" s="20">
        <v>1</v>
      </c>
      <c r="O23" s="20">
        <v>4</v>
      </c>
      <c r="P23" s="20">
        <v>5</v>
      </c>
      <c r="Q23" s="20">
        <v>3</v>
      </c>
      <c r="R23" s="20">
        <v>3</v>
      </c>
      <c r="S23" s="20">
        <v>4</v>
      </c>
      <c r="T23" s="20">
        <v>1</v>
      </c>
      <c r="U23" s="20">
        <v>1</v>
      </c>
      <c r="V23" s="20">
        <v>1</v>
      </c>
      <c r="W23" s="20">
        <v>5</v>
      </c>
      <c r="X23" s="20">
        <v>1</v>
      </c>
      <c r="Y23" s="20">
        <v>0</v>
      </c>
      <c r="Z23" s="20">
        <v>1</v>
      </c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0">
        <f t="shared" si="0"/>
        <v>33</v>
      </c>
      <c r="BD23" s="20">
        <f t="shared" si="5"/>
        <v>22</v>
      </c>
      <c r="BE23" s="20">
        <f t="shared" si="6"/>
        <v>12</v>
      </c>
      <c r="BF23" s="20">
        <f t="shared" si="7"/>
        <v>12</v>
      </c>
      <c r="BG23" s="21"/>
      <c r="BH23" s="20">
        <v>2</v>
      </c>
      <c r="BI23" s="20">
        <v>2</v>
      </c>
      <c r="BJ23" s="20">
        <v>0</v>
      </c>
      <c r="BK23" s="20">
        <v>0</v>
      </c>
      <c r="BL23" s="20">
        <v>1</v>
      </c>
      <c r="BM23" s="20">
        <v>0</v>
      </c>
      <c r="BN23" s="20">
        <v>0</v>
      </c>
      <c r="BO23" s="20">
        <v>0</v>
      </c>
      <c r="BP23" s="34">
        <f t="shared" si="8"/>
        <v>3</v>
      </c>
      <c r="BQ23" s="35">
        <f t="shared" si="4"/>
        <v>36</v>
      </c>
      <c r="BR23" s="35">
        <f t="shared" si="9"/>
        <v>12</v>
      </c>
      <c r="BS23" s="20"/>
      <c r="BT23" s="20"/>
      <c r="BU23" s="20"/>
      <c r="BV23" s="20"/>
      <c r="BW23" s="20"/>
      <c r="BX23" s="20"/>
      <c r="BY23" s="20"/>
      <c r="BZ23" s="20"/>
      <c r="CA23" s="20"/>
      <c r="CB23" s="20"/>
    </row>
    <row r="24" spans="1:80" s="2" customFormat="1" ht="30">
      <c r="A24" s="19" t="s">
        <v>63</v>
      </c>
      <c r="B24" s="26" t="s">
        <v>57</v>
      </c>
      <c r="C24" s="20">
        <v>5</v>
      </c>
      <c r="D24" s="20">
        <v>8</v>
      </c>
      <c r="E24" s="20">
        <v>0</v>
      </c>
      <c r="F24" s="20">
        <v>0</v>
      </c>
      <c r="G24" s="20">
        <v>1</v>
      </c>
      <c r="H24" s="20">
        <v>4</v>
      </c>
      <c r="I24" s="20">
        <v>0</v>
      </c>
      <c r="J24" s="20">
        <v>2</v>
      </c>
      <c r="K24" s="39">
        <v>2</v>
      </c>
      <c r="L24" s="39">
        <v>1</v>
      </c>
      <c r="M24" s="20">
        <v>0</v>
      </c>
      <c r="N24" s="20">
        <v>0</v>
      </c>
      <c r="O24" s="39">
        <v>2</v>
      </c>
      <c r="P24" s="39">
        <v>1</v>
      </c>
      <c r="Q24" s="20">
        <v>1</v>
      </c>
      <c r="R24" s="20">
        <v>0</v>
      </c>
      <c r="S24" s="39">
        <v>3</v>
      </c>
      <c r="T24" s="39">
        <v>0</v>
      </c>
      <c r="U24" s="20">
        <v>0</v>
      </c>
      <c r="V24" s="20">
        <v>0</v>
      </c>
      <c r="W24" s="20">
        <v>5</v>
      </c>
      <c r="X24" s="20">
        <v>0</v>
      </c>
      <c r="Y24" s="20">
        <v>0</v>
      </c>
      <c r="Z24" s="20">
        <v>0</v>
      </c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0">
        <f t="shared" si="0"/>
        <v>18</v>
      </c>
      <c r="BD24" s="20">
        <f t="shared" si="5"/>
        <v>14</v>
      </c>
      <c r="BE24" s="20">
        <f t="shared" si="6"/>
        <v>1</v>
      </c>
      <c r="BF24" s="20">
        <f t="shared" si="7"/>
        <v>2</v>
      </c>
      <c r="BG24" s="21"/>
      <c r="BH24" s="20">
        <v>2</v>
      </c>
      <c r="BI24" s="20">
        <v>2</v>
      </c>
      <c r="BJ24" s="20">
        <v>0</v>
      </c>
      <c r="BK24" s="20">
        <v>0</v>
      </c>
      <c r="BL24" s="20">
        <v>1</v>
      </c>
      <c r="BM24" s="20">
        <v>0</v>
      </c>
      <c r="BN24" s="20">
        <v>1</v>
      </c>
      <c r="BO24" s="20">
        <v>0</v>
      </c>
      <c r="BP24" s="34">
        <f t="shared" si="8"/>
        <v>3</v>
      </c>
      <c r="BQ24" s="35">
        <f t="shared" si="4"/>
        <v>19</v>
      </c>
      <c r="BR24" s="35">
        <f t="shared" si="9"/>
        <v>6.333333333333333</v>
      </c>
      <c r="BS24" s="20"/>
      <c r="BT24" s="20"/>
      <c r="BU24" s="20"/>
      <c r="BV24" s="20"/>
      <c r="BW24" s="20"/>
      <c r="BX24" s="20"/>
      <c r="BY24" s="20"/>
      <c r="BZ24" s="20"/>
      <c r="CA24" s="20"/>
      <c r="CB24" s="20"/>
    </row>
    <row r="25" spans="1:80" s="2" customFormat="1">
      <c r="A25" s="19"/>
      <c r="B25" s="3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20"/>
      <c r="BD25" s="20"/>
      <c r="BE25" s="20"/>
      <c r="BF25" s="20"/>
      <c r="BG25" s="21"/>
      <c r="BH25" s="20"/>
      <c r="BI25" s="20"/>
      <c r="BJ25" s="20"/>
      <c r="BK25" s="20"/>
      <c r="BL25" s="20"/>
      <c r="BM25" s="20"/>
      <c r="BN25" s="20"/>
      <c r="BO25" s="20"/>
      <c r="BP25" s="34"/>
      <c r="BQ25" s="35"/>
      <c r="BR25" s="35"/>
      <c r="BS25" s="20"/>
      <c r="BT25" s="20"/>
      <c r="BU25" s="20"/>
      <c r="BV25" s="20"/>
      <c r="BW25" s="20"/>
      <c r="BX25" s="20"/>
      <c r="BY25" s="20"/>
      <c r="BZ25" s="20"/>
      <c r="CA25" s="20"/>
      <c r="CB25" s="20"/>
    </row>
    <row r="26" spans="1:80" ht="17.5">
      <c r="A26" s="8" t="s">
        <v>17</v>
      </c>
      <c r="C26" s="9">
        <f>SUM(C4:C24)</f>
        <v>300</v>
      </c>
      <c r="D26" s="9">
        <f>SUM(D4:D24)</f>
        <v>254</v>
      </c>
      <c r="E26" s="9">
        <f>SUM(E4:E24)</f>
        <v>44</v>
      </c>
      <c r="F26" s="9">
        <f>SUM(F4:F24)</f>
        <v>39</v>
      </c>
      <c r="G26" s="9">
        <f t="shared" ref="G26:BB26" si="14">SUM(G5:G23)</f>
        <v>139</v>
      </c>
      <c r="H26" s="9">
        <f t="shared" si="14"/>
        <v>119</v>
      </c>
      <c r="I26" s="9">
        <f t="shared" si="14"/>
        <v>27</v>
      </c>
      <c r="J26" s="9">
        <f t="shared" si="14"/>
        <v>27</v>
      </c>
      <c r="K26" s="9">
        <f t="shared" si="14"/>
        <v>109</v>
      </c>
      <c r="L26" s="9">
        <f t="shared" si="14"/>
        <v>105</v>
      </c>
      <c r="M26" s="9">
        <f t="shared" si="14"/>
        <v>19</v>
      </c>
      <c r="N26" s="9">
        <f t="shared" si="14"/>
        <v>15</v>
      </c>
      <c r="O26" s="9">
        <f t="shared" si="14"/>
        <v>76</v>
      </c>
      <c r="P26" s="9">
        <f t="shared" si="14"/>
        <v>85</v>
      </c>
      <c r="Q26" s="9">
        <f t="shared" si="14"/>
        <v>18</v>
      </c>
      <c r="R26" s="9">
        <f t="shared" si="14"/>
        <v>11</v>
      </c>
      <c r="S26" s="9">
        <f t="shared" si="14"/>
        <v>78</v>
      </c>
      <c r="T26" s="9">
        <f t="shared" si="14"/>
        <v>75</v>
      </c>
      <c r="U26" s="9">
        <f t="shared" si="14"/>
        <v>12</v>
      </c>
      <c r="V26" s="9">
        <f t="shared" si="14"/>
        <v>9</v>
      </c>
      <c r="W26" s="9">
        <f t="shared" si="14"/>
        <v>81</v>
      </c>
      <c r="X26" s="9">
        <f t="shared" si="14"/>
        <v>60</v>
      </c>
      <c r="Y26" s="9">
        <f t="shared" si="14"/>
        <v>12</v>
      </c>
      <c r="Z26" s="9">
        <f t="shared" si="14"/>
        <v>11</v>
      </c>
      <c r="AA26" s="9">
        <f t="shared" si="14"/>
        <v>64</v>
      </c>
      <c r="AB26" s="9">
        <f t="shared" si="14"/>
        <v>72</v>
      </c>
      <c r="AC26" s="9">
        <f t="shared" si="14"/>
        <v>5</v>
      </c>
      <c r="AD26" s="9">
        <f t="shared" si="14"/>
        <v>8</v>
      </c>
      <c r="AE26" s="9">
        <f t="shared" si="14"/>
        <v>66</v>
      </c>
      <c r="AF26" s="9">
        <f t="shared" si="14"/>
        <v>75</v>
      </c>
      <c r="AG26" s="9">
        <f t="shared" si="14"/>
        <v>9</v>
      </c>
      <c r="AH26" s="9">
        <f t="shared" si="14"/>
        <v>14</v>
      </c>
      <c r="AI26" s="9">
        <f t="shared" si="14"/>
        <v>63</v>
      </c>
      <c r="AJ26" s="9">
        <f t="shared" si="14"/>
        <v>73</v>
      </c>
      <c r="AK26" s="9">
        <f t="shared" si="14"/>
        <v>3</v>
      </c>
      <c r="AL26" s="9">
        <f t="shared" si="14"/>
        <v>13</v>
      </c>
      <c r="AM26" s="9">
        <f t="shared" si="14"/>
        <v>75</v>
      </c>
      <c r="AN26" s="9">
        <f t="shared" si="14"/>
        <v>59</v>
      </c>
      <c r="AO26" s="9">
        <f t="shared" si="14"/>
        <v>2</v>
      </c>
      <c r="AP26" s="9">
        <f t="shared" si="14"/>
        <v>7</v>
      </c>
      <c r="AQ26" s="9">
        <f t="shared" si="14"/>
        <v>74</v>
      </c>
      <c r="AR26" s="9">
        <f t="shared" si="14"/>
        <v>71</v>
      </c>
      <c r="AS26" s="9">
        <f t="shared" si="14"/>
        <v>1</v>
      </c>
      <c r="AT26" s="9">
        <f t="shared" si="14"/>
        <v>5</v>
      </c>
      <c r="AU26" s="9">
        <f t="shared" si="14"/>
        <v>35</v>
      </c>
      <c r="AV26" s="9">
        <f t="shared" si="14"/>
        <v>20</v>
      </c>
      <c r="AW26" s="9">
        <f t="shared" si="14"/>
        <v>1</v>
      </c>
      <c r="AX26" s="9">
        <f t="shared" si="14"/>
        <v>3</v>
      </c>
      <c r="AY26" s="9">
        <f t="shared" si="14"/>
        <v>15</v>
      </c>
      <c r="AZ26" s="9">
        <f t="shared" si="14"/>
        <v>17</v>
      </c>
      <c r="BA26" s="9">
        <f t="shared" si="14"/>
        <v>1</v>
      </c>
      <c r="BB26" s="9">
        <f t="shared" si="14"/>
        <v>2</v>
      </c>
      <c r="BC26" s="9">
        <f>SUM(BC4:BC24)</f>
        <v>1217</v>
      </c>
      <c r="BD26" s="9">
        <f>SUM(BD4:BD24)</f>
        <v>1111</v>
      </c>
      <c r="BE26" s="9">
        <f>SUM(BE4:BE24)</f>
        <v>155</v>
      </c>
      <c r="BF26" s="9">
        <f>SUM(BF4:BF24)</f>
        <v>163</v>
      </c>
      <c r="BG26" s="21"/>
      <c r="BH26" s="9">
        <f t="shared" ref="BH26:BO26" si="15">SUM(BH4:BH24)</f>
        <v>52</v>
      </c>
      <c r="BI26" s="9">
        <f t="shared" si="15"/>
        <v>41</v>
      </c>
      <c r="BJ26" s="9">
        <f t="shared" si="15"/>
        <v>8</v>
      </c>
      <c r="BK26" s="9">
        <f t="shared" si="15"/>
        <v>11</v>
      </c>
      <c r="BL26" s="9">
        <f t="shared" si="15"/>
        <v>34</v>
      </c>
      <c r="BM26" s="9">
        <f t="shared" si="15"/>
        <v>14</v>
      </c>
      <c r="BN26" s="9">
        <f t="shared" si="15"/>
        <v>26</v>
      </c>
      <c r="BO26" s="9">
        <f t="shared" si="15"/>
        <v>0</v>
      </c>
      <c r="BP26" s="34">
        <f t="shared" si="8"/>
        <v>94</v>
      </c>
      <c r="BQ26" s="35">
        <f t="shared" si="4"/>
        <v>1774</v>
      </c>
      <c r="BR26" s="35">
        <f t="shared" si="9"/>
        <v>18.872340425531913</v>
      </c>
      <c r="BS26" s="3"/>
      <c r="BT26" s="3"/>
      <c r="BU26" s="3"/>
      <c r="BV26" s="3"/>
      <c r="BW26" s="3"/>
      <c r="BX26" s="3"/>
      <c r="BY26" s="3"/>
      <c r="BZ26" s="3"/>
      <c r="CA26" s="3"/>
      <c r="CB26" s="3"/>
    </row>
    <row r="27" spans="1:80" ht="17.5">
      <c r="A27" s="8"/>
      <c r="B27" s="27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21"/>
      <c r="BH27" s="9"/>
      <c r="BI27" s="9"/>
      <c r="BJ27" s="9"/>
      <c r="BK27" s="9"/>
      <c r="BL27" s="9"/>
      <c r="BM27" s="9"/>
      <c r="BN27" s="9"/>
      <c r="BO27" s="9"/>
      <c r="BP27" s="36"/>
      <c r="BQ27" s="53" t="s">
        <v>77</v>
      </c>
      <c r="BR27" s="37">
        <f>(BR4+BR7+BR8+BR9+BR12+BR13+BR16+BR18+BR19+BR20+BR22+BR23+BR24)/13</f>
        <v>13.179487179487181</v>
      </c>
      <c r="BS27" s="3"/>
      <c r="BT27" s="3"/>
      <c r="BU27" s="3"/>
      <c r="BV27" s="3"/>
      <c r="BW27" s="3"/>
      <c r="BX27" s="3"/>
      <c r="BY27" s="3"/>
      <c r="BZ27" s="3"/>
      <c r="CA27" s="3"/>
      <c r="CB27" s="3"/>
    </row>
    <row r="28" spans="1:80" ht="17.5">
      <c r="A28" s="8"/>
      <c r="B28" s="27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21"/>
      <c r="BH28" s="9"/>
      <c r="BI28" s="9"/>
      <c r="BJ28" s="9"/>
      <c r="BK28" s="9"/>
      <c r="BL28" s="9"/>
      <c r="BM28" s="9"/>
      <c r="BN28" s="9"/>
      <c r="BO28" s="9"/>
      <c r="BP28" s="36"/>
      <c r="BQ28" s="53" t="s">
        <v>76</v>
      </c>
      <c r="BR28" s="37">
        <f>(BR5+BR6+BR11+BR14+BR15+BR17)/6</f>
        <v>20.241071428571427</v>
      </c>
      <c r="BS28" s="3"/>
      <c r="BT28" s="3"/>
      <c r="BU28" s="3"/>
      <c r="BV28" s="3"/>
      <c r="BW28" s="3"/>
      <c r="BX28" s="3"/>
      <c r="BY28" s="3"/>
      <c r="BZ28" s="3"/>
      <c r="CA28" s="3"/>
      <c r="CB28" s="3"/>
    </row>
    <row r="29" spans="1:80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12"/>
      <c r="BH29" s="3"/>
      <c r="BI29" s="3"/>
      <c r="BJ29" s="3"/>
      <c r="BK29" s="3"/>
      <c r="BL29" s="3"/>
      <c r="BM29" s="3"/>
      <c r="BN29" s="3"/>
      <c r="BO29" s="3"/>
      <c r="BP29" s="36"/>
      <c r="BQ29" s="53" t="s">
        <v>78</v>
      </c>
      <c r="BR29" s="37">
        <f>(BR10+BR21)/2</f>
        <v>30</v>
      </c>
      <c r="BS29" s="3"/>
      <c r="BT29" s="3"/>
      <c r="BU29" s="3"/>
      <c r="BV29" s="3"/>
      <c r="BW29" s="3"/>
      <c r="BX29" s="3"/>
      <c r="BY29" s="3"/>
      <c r="BZ29" s="3"/>
      <c r="CA29" s="3"/>
      <c r="CB29" s="3"/>
    </row>
    <row r="30" spans="1:80">
      <c r="A30" s="4" t="s">
        <v>66</v>
      </c>
      <c r="C30" s="3">
        <f>(C26+D26)/20</f>
        <v>27.7</v>
      </c>
      <c r="D30" s="3"/>
      <c r="E30" s="3"/>
      <c r="F30" s="3"/>
      <c r="G30" s="3">
        <f>(G26+H26)/20</f>
        <v>12.9</v>
      </c>
      <c r="H30" s="3"/>
      <c r="I30" s="3"/>
      <c r="J30" s="3"/>
      <c r="K30" s="3">
        <f>(K26+L26)/20</f>
        <v>10.7</v>
      </c>
      <c r="L30" s="3"/>
      <c r="M30" s="3"/>
      <c r="N30" s="3"/>
      <c r="O30" s="3">
        <f>(O26+P26)/20</f>
        <v>8.0500000000000007</v>
      </c>
      <c r="P30" s="3"/>
      <c r="Q30" s="3"/>
      <c r="R30" s="3"/>
      <c r="S30" s="3">
        <f>(S26+T26)/17</f>
        <v>9</v>
      </c>
      <c r="T30" s="3"/>
      <c r="U30" s="3"/>
      <c r="V30" s="3"/>
      <c r="W30" s="3">
        <f>(W26+X26)/16</f>
        <v>8.8125</v>
      </c>
      <c r="X30" s="3"/>
      <c r="Y30" s="3"/>
      <c r="Z30" s="3"/>
      <c r="AA30" s="3">
        <f>(AA26+AB26)/7</f>
        <v>19.428571428571427</v>
      </c>
      <c r="AB30" s="3"/>
      <c r="AC30" s="3"/>
      <c r="AD30" s="3"/>
      <c r="AE30" s="3">
        <f>(AE26+AF26)/6</f>
        <v>23.5</v>
      </c>
      <c r="AF30" s="3"/>
      <c r="AG30" s="3"/>
      <c r="AH30" s="3"/>
      <c r="AI30" s="3">
        <f>(AI26+AJ26)/5</f>
        <v>27.2</v>
      </c>
      <c r="AJ30" s="3"/>
      <c r="AK30" s="3"/>
      <c r="AL30" s="3"/>
      <c r="AM30" s="3">
        <f>(AM26+AN26)/2</f>
        <v>67</v>
      </c>
      <c r="AN30" s="3"/>
      <c r="AO30" s="3"/>
      <c r="AP30" s="3"/>
      <c r="AQ30" s="3">
        <f>(AQ26+AR26)/2</f>
        <v>72.5</v>
      </c>
      <c r="AR30" s="3"/>
      <c r="AS30" s="3"/>
      <c r="AT30" s="3"/>
      <c r="AU30" s="3">
        <f>AU26+AV26</f>
        <v>55</v>
      </c>
      <c r="AV30" s="3"/>
      <c r="AW30" s="3"/>
      <c r="AX30" s="3"/>
      <c r="AY30" s="3">
        <f>AY26+AZ26</f>
        <v>32</v>
      </c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</row>
    <row r="31" spans="1:80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</row>
    <row r="32" spans="1:80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</row>
    <row r="33" spans="3:80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</row>
    <row r="34" spans="3:80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</row>
    <row r="35" spans="3:80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</row>
    <row r="36" spans="3:80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</row>
    <row r="37" spans="3:80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</row>
    <row r="38" spans="3:80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</row>
    <row r="39" spans="3:80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</row>
    <row r="40" spans="3:80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</row>
    <row r="41" spans="3:80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</row>
    <row r="42" spans="3:80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</row>
    <row r="43" spans="3:80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</row>
    <row r="44" spans="3:80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</row>
    <row r="45" spans="3:80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</row>
    <row r="46" spans="3:80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</row>
    <row r="47" spans="3:80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</row>
    <row r="48" spans="3:80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</row>
    <row r="49" spans="3:80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</row>
    <row r="50" spans="3:80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</row>
    <row r="51" spans="3:80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</row>
    <row r="52" spans="3:80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</row>
    <row r="53" spans="3:80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</row>
    <row r="54" spans="3:80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</row>
  </sheetData>
  <mergeCells count="49">
    <mergeCell ref="BI1:BJ2"/>
    <mergeCell ref="BK1:BM2"/>
    <mergeCell ref="BN1:BO2"/>
    <mergeCell ref="BC1:BF1"/>
    <mergeCell ref="BC2:BC3"/>
    <mergeCell ref="BD2:BD3"/>
    <mergeCell ref="BE2:BE3"/>
    <mergeCell ref="BF2:BF3"/>
    <mergeCell ref="S1:V1"/>
    <mergeCell ref="O1:R1"/>
    <mergeCell ref="K1:N1"/>
    <mergeCell ref="AM1:AP1"/>
    <mergeCell ref="AI1:AL1"/>
    <mergeCell ref="AE1:AH1"/>
    <mergeCell ref="AA1:AD1"/>
    <mergeCell ref="W1:Z1"/>
    <mergeCell ref="Q2:R2"/>
    <mergeCell ref="S2:T2"/>
    <mergeCell ref="U2:V2"/>
    <mergeCell ref="W2:X2"/>
    <mergeCell ref="C2:D2"/>
    <mergeCell ref="E2:F2"/>
    <mergeCell ref="G2:H2"/>
    <mergeCell ref="I2:J2"/>
    <mergeCell ref="K2:L2"/>
    <mergeCell ref="AY2:AZ2"/>
    <mergeCell ref="BA2:BB2"/>
    <mergeCell ref="AY1:BB1"/>
    <mergeCell ref="AU1:AX1"/>
    <mergeCell ref="AQ1:AT1"/>
    <mergeCell ref="AQ2:AR2"/>
    <mergeCell ref="AS2:AT2"/>
    <mergeCell ref="AU2:AV2"/>
    <mergeCell ref="G1:J1"/>
    <mergeCell ref="C1:F1"/>
    <mergeCell ref="A1:A3"/>
    <mergeCell ref="B1:B3"/>
    <mergeCell ref="AW2:AX2"/>
    <mergeCell ref="AK2:AL2"/>
    <mergeCell ref="AM2:AN2"/>
    <mergeCell ref="AO2:AP2"/>
    <mergeCell ref="Y2:Z2"/>
    <mergeCell ref="AA2:AB2"/>
    <mergeCell ref="AC2:AD2"/>
    <mergeCell ref="AE2:AF2"/>
    <mergeCell ref="AG2:AH2"/>
    <mergeCell ref="AI2:AJ2"/>
    <mergeCell ref="M2:N2"/>
    <mergeCell ref="O2:P2"/>
  </mergeCells>
  <pageMargins left="0.7" right="0.7" top="0.75" bottom="0.75" header="0.3" footer="0.3"/>
  <pageSetup orientation="portrait" r:id="rId1"/>
  <ignoredErrors>
    <ignoredError sqref="BC6:BF6" formula="1"/>
    <ignoredError sqref="G26:AE26 BS2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9"/>
  <sheetViews>
    <sheetView tabSelected="1" zoomScaleNormal="100" workbookViewId="0">
      <selection activeCell="C18" sqref="C18"/>
    </sheetView>
  </sheetViews>
  <sheetFormatPr defaultRowHeight="14.5"/>
  <cols>
    <col min="1" max="1" width="16.81640625" customWidth="1"/>
    <col min="2" max="2" width="12.26953125" style="13" customWidth="1"/>
    <col min="3" max="5" width="8.7265625" style="13"/>
  </cols>
  <sheetData>
    <row r="1" spans="1:5" ht="34.5" customHeight="1">
      <c r="A1" s="15" t="s">
        <v>22</v>
      </c>
    </row>
    <row r="2" spans="1:5">
      <c r="A2" t="s">
        <v>21</v>
      </c>
      <c r="B2" s="2" t="s">
        <v>15</v>
      </c>
      <c r="C2" s="2" t="s">
        <v>16</v>
      </c>
      <c r="D2" s="2" t="s">
        <v>82</v>
      </c>
      <c r="E2" s="2" t="s">
        <v>20</v>
      </c>
    </row>
    <row r="3" spans="1:5" ht="17.5">
      <c r="A3" s="29" t="s">
        <v>73</v>
      </c>
      <c r="B3" s="14">
        <f>'Schools &amp; Students detail'!C26</f>
        <v>300</v>
      </c>
      <c r="C3" s="14">
        <f>'Schools &amp; Students detail'!D26</f>
        <v>254</v>
      </c>
      <c r="D3" s="14">
        <f>'Schools &amp; Students detail'!E26</f>
        <v>44</v>
      </c>
      <c r="E3" s="14">
        <f>'Schools &amp; Students detail'!F26</f>
        <v>39</v>
      </c>
    </row>
    <row r="4" spans="1:5">
      <c r="A4" s="6" t="s">
        <v>2</v>
      </c>
      <c r="B4" s="14">
        <f>'Schools &amp; Students detail'!G26</f>
        <v>139</v>
      </c>
      <c r="C4" s="14">
        <f>'Schools &amp; Students detail'!H26</f>
        <v>119</v>
      </c>
      <c r="D4" s="14">
        <f>'Schools &amp; Students detail'!I26</f>
        <v>27</v>
      </c>
      <c r="E4" s="14">
        <f>'Schools &amp; Students detail'!J26</f>
        <v>27</v>
      </c>
    </row>
    <row r="5" spans="1:5">
      <c r="A5" s="6" t="s">
        <v>3</v>
      </c>
      <c r="B5" s="14">
        <f>'Schools &amp; Students detail'!K26</f>
        <v>109</v>
      </c>
      <c r="C5" s="14">
        <f>'Schools &amp; Students detail'!L26</f>
        <v>105</v>
      </c>
      <c r="D5" s="14">
        <f>'Schools &amp; Students detail'!M26</f>
        <v>19</v>
      </c>
      <c r="E5" s="14">
        <f>'Schools &amp; Students detail'!N26</f>
        <v>15</v>
      </c>
    </row>
    <row r="6" spans="1:5">
      <c r="A6" s="6" t="s">
        <v>4</v>
      </c>
      <c r="B6" s="14">
        <f>'Schools &amp; Students detail'!O26</f>
        <v>76</v>
      </c>
      <c r="C6" s="14">
        <f>'Schools &amp; Students detail'!P26</f>
        <v>85</v>
      </c>
      <c r="D6" s="14">
        <f>'Schools &amp; Students detail'!Q26</f>
        <v>18</v>
      </c>
      <c r="E6" s="14">
        <f>'Schools &amp; Students detail'!R26</f>
        <v>11</v>
      </c>
    </row>
    <row r="7" spans="1:5">
      <c r="A7" s="6" t="s">
        <v>5</v>
      </c>
      <c r="B7" s="14">
        <f>'Schools &amp; Students detail'!S26</f>
        <v>78</v>
      </c>
      <c r="C7" s="14">
        <f>'Schools &amp; Students detail'!T26</f>
        <v>75</v>
      </c>
      <c r="D7" s="14">
        <f>'Schools &amp; Students detail'!U26</f>
        <v>12</v>
      </c>
      <c r="E7" s="14">
        <f>'Schools &amp; Students detail'!V26</f>
        <v>9</v>
      </c>
    </row>
    <row r="8" spans="1:5">
      <c r="A8" s="6" t="s">
        <v>6</v>
      </c>
      <c r="B8" s="14">
        <f>'Schools &amp; Students detail'!W26</f>
        <v>81</v>
      </c>
      <c r="C8" s="14">
        <f>'Schools &amp; Students detail'!X26</f>
        <v>60</v>
      </c>
      <c r="D8" s="14">
        <f>'Schools &amp; Students detail'!Y26</f>
        <v>12</v>
      </c>
      <c r="E8" s="14">
        <f>'Schools &amp; Students detail'!Z26</f>
        <v>11</v>
      </c>
    </row>
    <row r="9" spans="1:5">
      <c r="A9" s="6" t="s">
        <v>7</v>
      </c>
      <c r="B9" s="14">
        <f>'Schools &amp; Students detail'!AA26</f>
        <v>64</v>
      </c>
      <c r="C9" s="14">
        <f>'Schools &amp; Students detail'!AB26</f>
        <v>72</v>
      </c>
      <c r="D9" s="14">
        <f>'Schools &amp; Students detail'!AC26</f>
        <v>5</v>
      </c>
      <c r="E9" s="14">
        <f>'Schools &amp; Students detail'!AD26</f>
        <v>8</v>
      </c>
    </row>
    <row r="10" spans="1:5">
      <c r="A10" s="6" t="s">
        <v>8</v>
      </c>
      <c r="B10" s="14">
        <f>'Schools &amp; Students detail'!AE26</f>
        <v>66</v>
      </c>
      <c r="C10" s="14">
        <f>'Schools &amp; Students detail'!AF26</f>
        <v>75</v>
      </c>
      <c r="D10" s="14">
        <f>'Schools &amp; Students detail'!AG26</f>
        <v>9</v>
      </c>
      <c r="E10" s="14">
        <f>'Schools &amp; Students detail'!AH26</f>
        <v>14</v>
      </c>
    </row>
    <row r="11" spans="1:5">
      <c r="A11" s="6" t="s">
        <v>9</v>
      </c>
      <c r="B11" s="14">
        <f>'Schools &amp; Students detail'!AI26</f>
        <v>63</v>
      </c>
      <c r="C11" s="14">
        <f>'Schools &amp; Students detail'!AJ26</f>
        <v>73</v>
      </c>
      <c r="D11" s="14">
        <f>'Schools &amp; Students detail'!AK26</f>
        <v>3</v>
      </c>
      <c r="E11" s="14">
        <f>'Schools &amp; Students detail'!AL26</f>
        <v>13</v>
      </c>
    </row>
    <row r="12" spans="1:5">
      <c r="A12" s="6" t="s">
        <v>10</v>
      </c>
      <c r="B12" s="14">
        <f>'Schools &amp; Students detail'!AM26</f>
        <v>75</v>
      </c>
      <c r="C12" s="14">
        <f>'Schools &amp; Students detail'!AN26</f>
        <v>59</v>
      </c>
      <c r="D12" s="14">
        <f>'Schools &amp; Students detail'!AO26</f>
        <v>2</v>
      </c>
      <c r="E12" s="14">
        <f>'Schools &amp; Students detail'!AP26</f>
        <v>7</v>
      </c>
    </row>
    <row r="13" spans="1:5">
      <c r="A13" s="6" t="s">
        <v>11</v>
      </c>
      <c r="B13" s="14">
        <f>'Schools &amp; Students detail'!AQ26</f>
        <v>74</v>
      </c>
      <c r="C13" s="14">
        <f>'Schools &amp; Students detail'!AR26</f>
        <v>71</v>
      </c>
      <c r="D13" s="14">
        <f>'Schools &amp; Students detail'!AS26</f>
        <v>1</v>
      </c>
      <c r="E13" s="14">
        <f>'Schools &amp; Students detail'!AT26</f>
        <v>5</v>
      </c>
    </row>
    <row r="14" spans="1:5">
      <c r="A14" s="6" t="s">
        <v>12</v>
      </c>
      <c r="B14" s="14">
        <f>'Schools &amp; Students detail'!AU26</f>
        <v>35</v>
      </c>
      <c r="C14" s="14">
        <f>'Schools &amp; Students detail'!AV26</f>
        <v>20</v>
      </c>
      <c r="D14" s="14">
        <f>'Schools &amp; Students detail'!AW26</f>
        <v>1</v>
      </c>
      <c r="E14" s="14">
        <f>'Schools &amp; Students detail'!AX26</f>
        <v>3</v>
      </c>
    </row>
    <row r="15" spans="1:5">
      <c r="A15" s="6" t="s">
        <v>13</v>
      </c>
      <c r="B15" s="14">
        <f>'Schools &amp; Students detail'!AY26</f>
        <v>15</v>
      </c>
      <c r="C15" s="14">
        <f>'Schools &amp; Students detail'!AZ26</f>
        <v>17</v>
      </c>
      <c r="D15" s="14">
        <f>'Schools &amp; Students detail'!BA26</f>
        <v>1</v>
      </c>
      <c r="E15" s="14">
        <f>'Schools &amp; Students detail'!BB26</f>
        <v>2</v>
      </c>
    </row>
    <row r="17" spans="2:5">
      <c r="B17" s="6"/>
      <c r="C17" s="6"/>
      <c r="D17" s="6"/>
      <c r="E17" s="6"/>
    </row>
    <row r="32" spans="2:5">
      <c r="D32" s="2"/>
      <c r="E32" s="2"/>
    </row>
    <row r="33" spans="1:4">
      <c r="C33" s="2"/>
      <c r="D33" s="2"/>
    </row>
    <row r="43" spans="1:4">
      <c r="A43" t="s">
        <v>36</v>
      </c>
      <c r="B43" s="13" t="s">
        <v>37</v>
      </c>
    </row>
    <row r="44" spans="1:4">
      <c r="A44" s="1" t="s">
        <v>69</v>
      </c>
      <c r="B44" s="14">
        <f>'Schools &amp; Students detail'!BH26</f>
        <v>52</v>
      </c>
    </row>
    <row r="45" spans="1:4">
      <c r="A45" s="1" t="s">
        <v>70</v>
      </c>
      <c r="B45" s="14">
        <f>'Schools &amp; Students detail'!BI26+'Schools &amp; Students detail'!BJ26</f>
        <v>49</v>
      </c>
    </row>
    <row r="46" spans="1:4">
      <c r="A46" s="1" t="s">
        <v>71</v>
      </c>
      <c r="B46" s="14">
        <f>'Schools &amp; Students detail'!BK26</f>
        <v>11</v>
      </c>
    </row>
    <row r="47" spans="1:4">
      <c r="A47" s="1" t="s">
        <v>68</v>
      </c>
      <c r="B47" s="14">
        <f>'Schools &amp; Students detail'!BL26</f>
        <v>34</v>
      </c>
    </row>
    <row r="48" spans="1:4">
      <c r="A48" s="1" t="s">
        <v>67</v>
      </c>
      <c r="B48" s="14">
        <f>'Schools &amp; Students detail'!BM26</f>
        <v>14</v>
      </c>
    </row>
    <row r="49" spans="1:17">
      <c r="A49" t="s">
        <v>43</v>
      </c>
      <c r="B49" s="13">
        <f>SUM(B45:B48)</f>
        <v>108</v>
      </c>
    </row>
    <row r="50" spans="1:17">
      <c r="Q50" t="s">
        <v>55</v>
      </c>
    </row>
    <row r="66" spans="1:2" ht="17.5">
      <c r="A66" s="29" t="s">
        <v>72</v>
      </c>
      <c r="B66" s="1" t="s">
        <v>81</v>
      </c>
    </row>
    <row r="67" spans="1:2" ht="17.5">
      <c r="A67" s="29" t="s">
        <v>73</v>
      </c>
      <c r="B67" s="28">
        <f>'Schools &amp; Students detail'!C30</f>
        <v>27.7</v>
      </c>
    </row>
    <row r="68" spans="1:2" ht="17.5">
      <c r="A68" s="29" t="s">
        <v>2</v>
      </c>
      <c r="B68" s="28">
        <f>'Schools &amp; Students detail'!G30</f>
        <v>12.9</v>
      </c>
    </row>
    <row r="69" spans="1:2" ht="17.5">
      <c r="A69" s="29" t="s">
        <v>3</v>
      </c>
      <c r="B69" s="28">
        <f>'Schools &amp; Students detail'!K30</f>
        <v>10.7</v>
      </c>
    </row>
    <row r="70" spans="1:2" ht="17.5">
      <c r="A70" s="29" t="s">
        <v>4</v>
      </c>
      <c r="B70" s="28">
        <f>'Schools &amp; Students detail'!O30</f>
        <v>8.0500000000000007</v>
      </c>
    </row>
    <row r="71" spans="1:2" ht="17.5">
      <c r="A71" s="29" t="s">
        <v>5</v>
      </c>
      <c r="B71" s="28">
        <f>'Schools &amp; Students detail'!S30</f>
        <v>9</v>
      </c>
    </row>
    <row r="72" spans="1:2" ht="17.5">
      <c r="A72" s="29" t="s">
        <v>6</v>
      </c>
      <c r="B72" s="28">
        <f>'Schools &amp; Students detail'!W30</f>
        <v>8.8125</v>
      </c>
    </row>
    <row r="73" spans="1:2" ht="17.5">
      <c r="A73" s="29" t="s">
        <v>7</v>
      </c>
      <c r="B73" s="28">
        <f>'Schools &amp; Students detail'!AA30</f>
        <v>19.428571428571427</v>
      </c>
    </row>
    <row r="74" spans="1:2" ht="17.5">
      <c r="A74" s="29" t="s">
        <v>8</v>
      </c>
      <c r="B74" s="28">
        <f>'Schools &amp; Students detail'!AE30</f>
        <v>23.5</v>
      </c>
    </row>
    <row r="75" spans="1:2" ht="17.5">
      <c r="A75" s="29" t="s">
        <v>9</v>
      </c>
      <c r="B75" s="28">
        <f>'Schools &amp; Students detail'!AI30</f>
        <v>27.2</v>
      </c>
    </row>
    <row r="76" spans="1:2" ht="17.5">
      <c r="A76" s="29" t="s">
        <v>10</v>
      </c>
      <c r="B76" s="28">
        <f>'Schools &amp; Students detail'!AM30</f>
        <v>67</v>
      </c>
    </row>
    <row r="77" spans="1:2" ht="17.5">
      <c r="A77" s="29" t="s">
        <v>11</v>
      </c>
      <c r="B77" s="28">
        <f>'Schools &amp; Students detail'!AQ30</f>
        <v>72.5</v>
      </c>
    </row>
    <row r="78" spans="1:2" ht="17.5">
      <c r="A78" s="29" t="s">
        <v>12</v>
      </c>
      <c r="B78" s="28">
        <f>'Schools &amp; Students detail'!AU30</f>
        <v>55</v>
      </c>
    </row>
    <row r="79" spans="1:2" ht="17.5">
      <c r="A79" s="29" t="s">
        <v>13</v>
      </c>
      <c r="B79" s="28">
        <f>'Schools &amp; Students detail'!AY30</f>
        <v>32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" sqref="B2:M2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 &amp; Students detail</vt:lpstr>
      <vt:lpstr>Analysis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2018-04-01T23:28:00Z</dcterms:created>
  <dcterms:modified xsi:type="dcterms:W3CDTF">2020-01-14T06:43:22Z</dcterms:modified>
</cp:coreProperties>
</file>